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mr-fs01\Організаційний відділ\Прийняті рішення 8 скликання\Протеражовані питання\"/>
    </mc:Choice>
  </mc:AlternateContent>
  <bookViews>
    <workbookView xWindow="0" yWindow="0" windowWidth="19200" windowHeight="11460" tabRatio="837" firstSheet="2" activeTab="7"/>
  </bookViews>
  <sheets>
    <sheet name="Осн. фін. пок." sheetId="14" r:id="rId1"/>
    <sheet name="I. Фін результат" sheetId="20" r:id="rId2"/>
    <sheet name="ІІ. Розр. з бюджетом" sheetId="19" r:id="rId3"/>
    <sheet name="ІІІ. Рух грош. коштів" sheetId="18" r:id="rId4"/>
    <sheet name="IV. Кап. інвестиції" sheetId="3" r:id="rId5"/>
    <sheet name=" V. Коефіцієнти" sheetId="11" r:id="rId6"/>
    <sheet name="6.1. Інша інфо_1" sheetId="10" r:id="rId7"/>
    <sheet name="6.2. Інша інфо_2" sheetId="9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</externalReferences>
  <definedNames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>#REF!</definedName>
    <definedName name="Cе511">#REF!</definedName>
    <definedName name="d">'[9]МТР Газ України'!$B$4</definedName>
    <definedName name="dCPIb">[10]попер_роз!#REF!</definedName>
    <definedName name="dPPIb">[10]попер_роз!#REF!</definedName>
    <definedName name="ds">'[11]7  Інші витрати'!#REF!</definedName>
    <definedName name="Fact_Type_ID">#REF!</definedName>
    <definedName name="G">'[12]МТР Газ України'!$B$1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>[14]!ShowFil</definedName>
    <definedName name="SU_ID">#REF!</definedName>
    <definedName name="Time_ID">'[16]МТР Газ України'!$B$1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>#REF!</definedName>
    <definedName name="zx">'[4]МТР Газ України'!$F$1</definedName>
    <definedName name="zxc">[5]Inform!$E$38</definedName>
    <definedName name="а">'[13]7  Інші витрати'!#REF!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>'[27]БАЗА  '!#REF!</definedName>
    <definedName name="Д">'[15]МТР Газ України'!$B$4</definedName>
    <definedName name="е">#REF!</definedName>
    <definedName name="є">#REF!</definedName>
    <definedName name="_xlnm.Print_Titles" localSheetId="5">' V. Коефіцієнти'!$5:$5</definedName>
    <definedName name="_xlnm.Print_Titles" localSheetId="1">'I. Фін результат'!$3:$5</definedName>
    <definedName name="_xlnm.Print_Titles" localSheetId="2">'ІІ. Розр. з бюджетом'!$3:$5</definedName>
    <definedName name="_xlnm.Print_Titles" localSheetId="3">'ІІІ. Рух грош. коштів'!$5:$7</definedName>
    <definedName name="_xlnm.Print_Titles" localSheetId="0">'Осн. фін. пок.'!$37:$39</definedName>
    <definedName name="Заголовки_для_печати_МИ">'[28]1993'!$A$1:$IV$3,'[28]1993'!$A$1:$A$65536</definedName>
    <definedName name="і">[30]Inform!$F$2</definedName>
    <definedName name="ів">#REF!</definedName>
    <definedName name="ів___0">#REF!</definedName>
    <definedName name="ів_22">#REF!</definedName>
    <definedName name="ів_26">#REF!</definedName>
    <definedName name="іваіа">'[29]7  Інші витрати'!#REF!</definedName>
    <definedName name="іваф">#REF!</definedName>
    <definedName name="івів">'[12]МТР Газ України'!$B$1</definedName>
    <definedName name="іцу">[23]Inform!$G$2</definedName>
    <definedName name="йуц">#REF!</definedName>
    <definedName name="йцу">#REF!</definedName>
    <definedName name="йцуйй">#REF!</definedName>
    <definedName name="йцукц">'[29]7  Інші витрати'!#REF!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5">' V. Коефіцієнти'!$A$1:$H$24</definedName>
    <definedName name="_xlnm.Print_Area" localSheetId="6">'6.1. Інша інфо_1'!$A$1:$O$75</definedName>
    <definedName name="_xlnm.Print_Area" localSheetId="7">'6.2. Інша інфо_2'!$A$1:$AE$59</definedName>
    <definedName name="_xlnm.Print_Area" localSheetId="4">'IV. Кап. інвестиції'!$A$1:$J$15</definedName>
    <definedName name="_xlnm.Print_Area" localSheetId="2">'ІІ. Розр. з бюджетом'!$A$1:$J$50</definedName>
    <definedName name="_xlnm.Print_Area" localSheetId="3">'ІІІ. Рух грош. коштів'!$A$3:$J$78</definedName>
    <definedName name="_xlnm.Print_Area" localSheetId="0">'Осн. фін. пок.'!$A$1:$J$133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>#REF!</definedName>
    <definedName name="т">[32]Inform!$E$6</definedName>
    <definedName name="тариф">[33]Inform!$G$2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>'[29]7  Інші витрати'!#REF!</definedName>
    <definedName name="фф">'[26]МТР Газ України'!$F$1</definedName>
    <definedName name="ц">'[13]7  Інші витрати'!#REF!</definedName>
    <definedName name="ччч">'[35]БАЗА  '!#REF!</definedName>
    <definedName name="ш">#REF!</definedName>
  </definedNames>
  <calcPr calcId="162913"/>
</workbook>
</file>

<file path=xl/calcChain.xml><?xml version="1.0" encoding="utf-8"?>
<calcChain xmlns="http://schemas.openxmlformats.org/spreadsheetml/2006/main">
  <c r="N12" i="10" l="1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11" i="10"/>
  <c r="L12" i="10"/>
  <c r="L13" i="10"/>
  <c r="L14" i="10"/>
  <c r="L15" i="10"/>
  <c r="L16" i="10"/>
  <c r="L17" i="10"/>
  <c r="L18" i="10"/>
  <c r="L19" i="10"/>
  <c r="L20" i="10"/>
  <c r="L21" i="10"/>
  <c r="L22" i="10"/>
  <c r="L23" i="10"/>
  <c r="L24" i="10"/>
  <c r="L25" i="10"/>
  <c r="L26" i="10"/>
  <c r="L11" i="10"/>
  <c r="E78" i="14" l="1"/>
  <c r="D78" i="14"/>
  <c r="D73" i="14"/>
  <c r="D72" i="14"/>
  <c r="D70" i="14"/>
  <c r="D69" i="14"/>
  <c r="F41" i="14" l="1"/>
  <c r="F83" i="14"/>
  <c r="C93" i="20"/>
  <c r="O53" i="9"/>
  <c r="Q53" i="9"/>
  <c r="S53" i="9"/>
  <c r="M46" i="9"/>
  <c r="G53" i="9"/>
  <c r="I53" i="9"/>
  <c r="K53" i="9"/>
  <c r="E53" i="9"/>
  <c r="AC20" i="9"/>
  <c r="AC21" i="9"/>
  <c r="AC22" i="9"/>
  <c r="W23" i="9"/>
  <c r="Q23" i="9"/>
  <c r="AC19" i="9"/>
  <c r="Z20" i="9"/>
  <c r="Z21" i="9"/>
  <c r="Z22" i="9"/>
  <c r="T23" i="9"/>
  <c r="Z19" i="9"/>
  <c r="AC8" i="9"/>
  <c r="AC9" i="9"/>
  <c r="AC10" i="9"/>
  <c r="V11" i="9"/>
  <c r="N11" i="9"/>
  <c r="AC7" i="9"/>
  <c r="Z8" i="9"/>
  <c r="Z9" i="9"/>
  <c r="Z10" i="9"/>
  <c r="R11" i="9"/>
  <c r="Z7" i="9"/>
  <c r="K60" i="10"/>
  <c r="G116" i="14"/>
  <c r="H116" i="14"/>
  <c r="I116" i="14"/>
  <c r="J116" i="14"/>
  <c r="G112" i="14"/>
  <c r="H112" i="14"/>
  <c r="I112" i="14"/>
  <c r="J112" i="14"/>
  <c r="C116" i="14"/>
  <c r="D116" i="14"/>
  <c r="E116" i="14"/>
  <c r="C112" i="14"/>
  <c r="D112" i="14"/>
  <c r="E112" i="14"/>
  <c r="F117" i="14"/>
  <c r="F118" i="14"/>
  <c r="F119" i="14"/>
  <c r="F113" i="14"/>
  <c r="F114" i="14"/>
  <c r="F115" i="14"/>
  <c r="D75" i="10"/>
  <c r="G75" i="10"/>
  <c r="J75" i="10"/>
  <c r="M72" i="10"/>
  <c r="M69" i="10"/>
  <c r="M66" i="10"/>
  <c r="E126" i="14"/>
  <c r="F123" i="14"/>
  <c r="F124" i="14"/>
  <c r="F122" i="14"/>
  <c r="D60" i="20"/>
  <c r="D51" i="14"/>
  <c r="D52" i="14"/>
  <c r="D53" i="14"/>
  <c r="D54" i="14"/>
  <c r="D59" i="14"/>
  <c r="D60" i="14"/>
  <c r="D61" i="14"/>
  <c r="E60" i="20"/>
  <c r="E51" i="14"/>
  <c r="E52" i="14"/>
  <c r="E53" i="14"/>
  <c r="E54" i="14"/>
  <c r="E59" i="14"/>
  <c r="E60" i="14"/>
  <c r="E61" i="14"/>
  <c r="C45" i="14"/>
  <c r="C52" i="14"/>
  <c r="C54" i="14"/>
  <c r="C51" i="14"/>
  <c r="C53" i="14"/>
  <c r="C55" i="14"/>
  <c r="C56" i="14"/>
  <c r="C60" i="14"/>
  <c r="C61" i="14"/>
  <c r="D93" i="20"/>
  <c r="D95" i="20"/>
  <c r="E93" i="20"/>
  <c r="E95" i="20"/>
  <c r="C92" i="20"/>
  <c r="C94" i="20"/>
  <c r="C95" i="20"/>
  <c r="D90" i="14"/>
  <c r="E90" i="14"/>
  <c r="D87" i="14"/>
  <c r="E87" i="14"/>
  <c r="C85" i="14"/>
  <c r="C86" i="14"/>
  <c r="C87" i="14"/>
  <c r="E83" i="14"/>
  <c r="C83" i="14"/>
  <c r="F87" i="14"/>
  <c r="D86" i="14"/>
  <c r="F85" i="14"/>
  <c r="D85" i="14"/>
  <c r="E85" i="14"/>
  <c r="C78" i="14"/>
  <c r="E73" i="14"/>
  <c r="C73" i="14"/>
  <c r="E72" i="14"/>
  <c r="C72" i="14"/>
  <c r="E70" i="14"/>
  <c r="C70" i="14"/>
  <c r="E69" i="14"/>
  <c r="C69" i="14"/>
  <c r="F68" i="14"/>
  <c r="F69" i="14"/>
  <c r="F70" i="14"/>
  <c r="F72" i="14"/>
  <c r="F73" i="14"/>
  <c r="F78" i="14"/>
  <c r="H95" i="20"/>
  <c r="I95" i="20"/>
  <c r="J95" i="20"/>
  <c r="G95" i="20"/>
  <c r="H94" i="20"/>
  <c r="I94" i="20"/>
  <c r="J94" i="20"/>
  <c r="G94" i="20"/>
  <c r="D94" i="20"/>
  <c r="E94" i="20"/>
  <c r="H93" i="20"/>
  <c r="I93" i="20"/>
  <c r="J93" i="20"/>
  <c r="G93" i="20"/>
  <c r="H92" i="20"/>
  <c r="I92" i="20"/>
  <c r="J92" i="20"/>
  <c r="G92" i="20"/>
  <c r="D92" i="20"/>
  <c r="E92" i="20"/>
  <c r="D75" i="20"/>
  <c r="D56" i="14" s="1"/>
  <c r="E45" i="14"/>
  <c r="E75" i="20"/>
  <c r="E56" i="14" s="1"/>
  <c r="F48" i="20"/>
  <c r="F49" i="20"/>
  <c r="F50" i="20"/>
  <c r="F51" i="20"/>
  <c r="F52" i="20"/>
  <c r="F53" i="20"/>
  <c r="F61" i="20"/>
  <c r="F62" i="20"/>
  <c r="F63" i="20"/>
  <c r="F64" i="20"/>
  <c r="F65" i="20"/>
  <c r="F66" i="20"/>
  <c r="F69" i="20"/>
  <c r="F52" i="14" s="1"/>
  <c r="F71" i="20"/>
  <c r="F54" i="14" s="1"/>
  <c r="F76" i="20"/>
  <c r="F77" i="20"/>
  <c r="F82" i="20"/>
  <c r="F61" i="14" s="1"/>
  <c r="G60" i="20"/>
  <c r="G75" i="20"/>
  <c r="F45" i="14"/>
  <c r="H60" i="20"/>
  <c r="H75" i="20"/>
  <c r="I60" i="20"/>
  <c r="I75" i="20"/>
  <c r="J60" i="20"/>
  <c r="J75" i="20"/>
  <c r="E46" i="14"/>
  <c r="F57" i="20"/>
  <c r="F58" i="20"/>
  <c r="D55" i="14"/>
  <c r="D86" i="20"/>
  <c r="E55" i="14"/>
  <c r="F68" i="20"/>
  <c r="F51" i="14" s="1"/>
  <c r="F70" i="20"/>
  <c r="F53" i="14" s="1"/>
  <c r="F73" i="20"/>
  <c r="F80" i="20"/>
  <c r="F59" i="14" s="1"/>
  <c r="F81" i="20"/>
  <c r="F60" i="14" s="1"/>
  <c r="F55" i="14"/>
  <c r="F88" i="20"/>
  <c r="F43" i="20"/>
  <c r="F41" i="20"/>
  <c r="F40" i="20"/>
  <c r="F39" i="20"/>
  <c r="F38" i="20"/>
  <c r="F37" i="20"/>
  <c r="F35" i="20"/>
  <c r="F34" i="20"/>
  <c r="F27" i="20"/>
  <c r="F26" i="20"/>
  <c r="F25" i="20"/>
  <c r="F12" i="19"/>
  <c r="F13" i="19"/>
  <c r="F15" i="19"/>
  <c r="F16" i="19"/>
  <c r="F17" i="19"/>
  <c r="G32" i="9"/>
  <c r="G33" i="9"/>
  <c r="G34" i="9"/>
  <c r="G35" i="9"/>
  <c r="AB32" i="9"/>
  <c r="AC32" i="9"/>
  <c r="AD32" i="9"/>
  <c r="AE32" i="9"/>
  <c r="AB33" i="9"/>
  <c r="AC33" i="9"/>
  <c r="AD33" i="9"/>
  <c r="AE33" i="9"/>
  <c r="AB34" i="9"/>
  <c r="AC34" i="9"/>
  <c r="AD34" i="9"/>
  <c r="AE34" i="9"/>
  <c r="AB35" i="9"/>
  <c r="AC35" i="9"/>
  <c r="AD35" i="9"/>
  <c r="AE35" i="9"/>
  <c r="L32" i="9"/>
  <c r="L33" i="9"/>
  <c r="L34" i="9"/>
  <c r="L35" i="9"/>
  <c r="Q32" i="9"/>
  <c r="Q33" i="9"/>
  <c r="Q34" i="9"/>
  <c r="Q35" i="9"/>
  <c r="V32" i="9"/>
  <c r="V33" i="9"/>
  <c r="V34" i="9"/>
  <c r="V35" i="9"/>
  <c r="F14" i="19"/>
  <c r="F11" i="19"/>
  <c r="F10" i="19"/>
  <c r="F9" i="19"/>
  <c r="M52" i="9"/>
  <c r="M51" i="9"/>
  <c r="M50" i="9"/>
  <c r="M49" i="9"/>
  <c r="M48" i="9"/>
  <c r="M47" i="9"/>
  <c r="AD36" i="9"/>
  <c r="Z36" i="9"/>
  <c r="Y36" i="9"/>
  <c r="X36" i="9"/>
  <c r="W36" i="9"/>
  <c r="U36" i="9"/>
  <c r="T36" i="9"/>
  <c r="S36" i="9"/>
  <c r="R36" i="9"/>
  <c r="P36" i="9"/>
  <c r="O36" i="9"/>
  <c r="N36" i="9"/>
  <c r="M36" i="9"/>
  <c r="K36" i="9"/>
  <c r="J36" i="9"/>
  <c r="I36" i="9"/>
  <c r="H36" i="9"/>
  <c r="B50" i="14"/>
  <c r="C86" i="20"/>
  <c r="AA32" i="9" l="1"/>
  <c r="Z23" i="9"/>
  <c r="AB36" i="9"/>
  <c r="AC36" i="9"/>
  <c r="M75" i="10"/>
  <c r="H96" i="20"/>
  <c r="F60" i="20"/>
  <c r="F92" i="20"/>
  <c r="F93" i="20"/>
  <c r="AE36" i="9"/>
  <c r="M53" i="9"/>
  <c r="V36" i="9"/>
  <c r="Q36" i="9"/>
  <c r="L36" i="9"/>
  <c r="AA34" i="9"/>
  <c r="AA33" i="9"/>
  <c r="G36" i="9"/>
  <c r="F75" i="20"/>
  <c r="F56" i="14" s="1"/>
  <c r="AC11" i="9"/>
  <c r="AC23" i="9"/>
  <c r="F94" i="20"/>
  <c r="F95" i="20"/>
  <c r="D78" i="20"/>
  <c r="D83" i="20" s="1"/>
  <c r="F116" i="14"/>
  <c r="Z11" i="9"/>
  <c r="G78" i="20"/>
  <c r="D96" i="20"/>
  <c r="I78" i="20"/>
  <c r="I96" i="20"/>
  <c r="C96" i="20"/>
  <c r="E84" i="14"/>
  <c r="J78" i="20"/>
  <c r="J96" i="20"/>
  <c r="F90" i="14"/>
  <c r="E86" i="14"/>
  <c r="F86" i="14"/>
  <c r="F64" i="14"/>
  <c r="H78" i="20"/>
  <c r="AA35" i="9"/>
  <c r="F112" i="14"/>
  <c r="E86" i="20"/>
  <c r="C126" i="14"/>
  <c r="AA36" i="9" l="1"/>
  <c r="L37" i="9" s="1"/>
  <c r="F78" i="20"/>
  <c r="D57" i="14"/>
  <c r="E88" i="14"/>
  <c r="G37" i="9"/>
  <c r="AA37" i="9" s="1"/>
  <c r="Q37" i="9"/>
  <c r="V37" i="9"/>
  <c r="F57" i="14"/>
  <c r="C84" i="14"/>
  <c r="C64" i="14"/>
  <c r="D64" i="14"/>
  <c r="F96" i="20"/>
  <c r="G96" i="20"/>
  <c r="E57" i="14"/>
  <c r="E78" i="20"/>
  <c r="E83" i="20" s="1"/>
  <c r="E96" i="20"/>
  <c r="E64" i="14" l="1"/>
  <c r="F84" i="14"/>
</calcChain>
</file>

<file path=xl/sharedStrings.xml><?xml version="1.0" encoding="utf-8"?>
<sst xmlns="http://schemas.openxmlformats.org/spreadsheetml/2006/main" count="966" uniqueCount="489">
  <si>
    <t>Код рядка</t>
  </si>
  <si>
    <t>капітальне будівництво</t>
  </si>
  <si>
    <t>придбання (виготовлення) основних засобів</t>
  </si>
  <si>
    <t>придбання (створення) нематеріальних активів</t>
  </si>
  <si>
    <t>Фінансовий результат від операційної діяльності</t>
  </si>
  <si>
    <t>Витрати на оплату праці</t>
  </si>
  <si>
    <t>Відрахування на соціальні заходи</t>
  </si>
  <si>
    <t>Амортизація</t>
  </si>
  <si>
    <t>за ЗКГНГ</t>
  </si>
  <si>
    <t>за СПОДУ</t>
  </si>
  <si>
    <t xml:space="preserve">за  КВЕД  </t>
  </si>
  <si>
    <t xml:space="preserve">Місцезнаходження  </t>
  </si>
  <si>
    <t xml:space="preserve">Телефон </t>
  </si>
  <si>
    <t xml:space="preserve">Прізвище та ініціали керівника  </t>
  </si>
  <si>
    <t xml:space="preserve">Підприємство  </t>
  </si>
  <si>
    <t xml:space="preserve">Організаційно-правова форма </t>
  </si>
  <si>
    <t xml:space="preserve">Вид економічної діяльності    </t>
  </si>
  <si>
    <t xml:space="preserve">Галузь     </t>
  </si>
  <si>
    <t xml:space="preserve">Код рядка </t>
  </si>
  <si>
    <t>Усього доходів</t>
  </si>
  <si>
    <t>Додаток 1</t>
  </si>
  <si>
    <t>(найменування органу, який розглянув фінансовий план)</t>
  </si>
  <si>
    <t>Територія</t>
  </si>
  <si>
    <t>Форма власності</t>
  </si>
  <si>
    <t>Плановий рік (усього)</t>
  </si>
  <si>
    <t>витрати на страхові послуги</t>
  </si>
  <si>
    <t>витрати на аудиторські послуги</t>
  </si>
  <si>
    <t>Валовий прибуток (збиток)</t>
  </si>
  <si>
    <t xml:space="preserve">прибуток </t>
  </si>
  <si>
    <t>збиток</t>
  </si>
  <si>
    <t>Резервний фонд</t>
  </si>
  <si>
    <t>витрати на паливо та енергію</t>
  </si>
  <si>
    <t>Інші операційні витрати</t>
  </si>
  <si>
    <t>придбання (виготовлення) інших необоротних матеріальних активів</t>
  </si>
  <si>
    <t>Факт минулого року</t>
  </si>
  <si>
    <t>Чистий грошовий потік</t>
  </si>
  <si>
    <t>Забезпечення</t>
  </si>
  <si>
    <t>х</t>
  </si>
  <si>
    <t>Фінансовий план поточного року</t>
  </si>
  <si>
    <t>витрати на службові відрядження</t>
  </si>
  <si>
    <t>витрати на зв’язок</t>
  </si>
  <si>
    <t>витрати на оплату праці</t>
  </si>
  <si>
    <t>відрахування на соціальні заходи</t>
  </si>
  <si>
    <t>амортизація основних засобів і нематеріальних активів загальногосподарського призначення</t>
  </si>
  <si>
    <t>витрати на операційну оренду основних засобів та роялті, що мають загальногосподарське призначення</t>
  </si>
  <si>
    <t>витрати на страхування майна загальногосподарського призначення</t>
  </si>
  <si>
    <t>витрати на страхування загальногосподарського персоналу</t>
  </si>
  <si>
    <t xml:space="preserve">організаційно-технічні послуги </t>
  </si>
  <si>
    <t>юридичні послуги</t>
  </si>
  <si>
    <t>послуги з оцінки майна</t>
  </si>
  <si>
    <t>витрати на охорону праці загальногосподарського персоналу</t>
  </si>
  <si>
    <t xml:space="preserve">витрати на підвищення кваліфікації та перепідготовку кадрів </t>
  </si>
  <si>
    <t>витрати на поліпшення основних фондів</t>
  </si>
  <si>
    <t>відрахування до резерву сумнівних боргів</t>
  </si>
  <si>
    <t>№ з/п</t>
  </si>
  <si>
    <t xml:space="preserve">Надходження від продажу акцій та облігацій </t>
  </si>
  <si>
    <t xml:space="preserve">Придбання акцій та облігацій  </t>
  </si>
  <si>
    <t>Залучення кредитних коштів</t>
  </si>
  <si>
    <t>Усього</t>
  </si>
  <si>
    <t>Відсоток</t>
  </si>
  <si>
    <t>Залишок нерозподіленого прибутку (непокритого збитку) на початок звітного періоду</t>
  </si>
  <si>
    <t>Залишок нерозподіленого прибутку (непокритого збитку) на кінець звітного періоду</t>
  </si>
  <si>
    <t>відрахування до недержавних пенсійних фондів</t>
  </si>
  <si>
    <t>витрати на консалтингові послуги</t>
  </si>
  <si>
    <t>амортизація основних засобів і нематеріальних активів</t>
  </si>
  <si>
    <t>консультаційні та інформаційні послуги</t>
  </si>
  <si>
    <t>Зобов'язання</t>
  </si>
  <si>
    <t xml:space="preserve">Сума, валюта за договорами </t>
  </si>
  <si>
    <t>Процентна ставка</t>
  </si>
  <si>
    <t>модернізація, модифікація (добудова, дообладнання, реконструкція) основних засобів</t>
  </si>
  <si>
    <t>Розвиток виробництва</t>
  </si>
  <si>
    <t>витрати на благодійну допомогу</t>
  </si>
  <si>
    <r>
      <t xml:space="preserve">Орган державного управління  </t>
    </r>
    <r>
      <rPr>
        <b/>
        <i/>
        <sz val="14"/>
        <rFont val="Times New Roman"/>
        <family val="1"/>
        <charset val="204"/>
      </rPr>
      <t xml:space="preserve"> </t>
    </r>
  </si>
  <si>
    <t xml:space="preserve">Вид кредитного продукту та цільове призначення </t>
  </si>
  <si>
    <t xml:space="preserve">ІV </t>
  </si>
  <si>
    <t>за минулий рік</t>
  </si>
  <si>
    <t>за плановий рік</t>
  </si>
  <si>
    <t xml:space="preserve">      4. Діючі фінансові зобов'язання підприємства</t>
  </si>
  <si>
    <t xml:space="preserve">      5. Інформація щодо отримання та повернення залучених коштів</t>
  </si>
  <si>
    <t xml:space="preserve">ІІІ </t>
  </si>
  <si>
    <t xml:space="preserve">І </t>
  </si>
  <si>
    <t xml:space="preserve">ІІ </t>
  </si>
  <si>
    <t>витрати на утримання основних фондів, інших необоротних активів загальногосподарського використання,  у тому числі:</t>
  </si>
  <si>
    <t>(посада)</t>
  </si>
  <si>
    <t>(підпис)</t>
  </si>
  <si>
    <t>витрати на рекламу</t>
  </si>
  <si>
    <t>рік</t>
  </si>
  <si>
    <t>Інші операційні витрати, усього, у тому числі:</t>
  </si>
  <si>
    <t>Капітальні інвестиції, усього,
у тому числі:</t>
  </si>
  <si>
    <t>податок на доходи фізичних осіб</t>
  </si>
  <si>
    <t>акцизний податок</t>
  </si>
  <si>
    <t>Вид діяльності</t>
  </si>
  <si>
    <t>Заборгованість на останню дату</t>
  </si>
  <si>
    <t>Заборгованість за кредитами на початок ______ року</t>
  </si>
  <si>
    <t>Заборгованість за кредитами на кінець ______ року</t>
  </si>
  <si>
    <t>Бюджетне фінансування</t>
  </si>
  <si>
    <t>кредити</t>
  </si>
  <si>
    <t>Повернення коштів за короткостроковими зобов'язаннями, у тому числі:</t>
  </si>
  <si>
    <t>Отримання коштів за короткостроковими зобов'язаннями, у тому числі:</t>
  </si>
  <si>
    <t xml:space="preserve">позики </t>
  </si>
  <si>
    <t>у тому числі за кварталами</t>
  </si>
  <si>
    <t>Фінансовий результат до оподаткування</t>
  </si>
  <si>
    <t>І. Формування фінансових результатів</t>
  </si>
  <si>
    <t>Оптимальне значення</t>
  </si>
  <si>
    <t>Примітки</t>
  </si>
  <si>
    <t xml:space="preserve">         (ініціали, прізвище)    </t>
  </si>
  <si>
    <t>у тому числі:</t>
  </si>
  <si>
    <r>
      <t>у тому числі:</t>
    </r>
    <r>
      <rPr>
        <i/>
        <sz val="14"/>
        <rFont val="Times New Roman"/>
        <family val="1"/>
        <charset val="204"/>
      </rPr>
      <t xml:space="preserve"> </t>
    </r>
  </si>
  <si>
    <t>рентна плата за транспортування</t>
  </si>
  <si>
    <t>_____________________________</t>
  </si>
  <si>
    <t>Середньооблікова кількість штатних працівників</t>
  </si>
  <si>
    <t xml:space="preserve">до Порядку складання, затвердження </t>
  </si>
  <si>
    <t>витрати, пов'язані з використанням власних службових автомобілів</t>
  </si>
  <si>
    <t>Дохід від участі в капіталі (розшифрувати)</t>
  </si>
  <si>
    <t>Інші фінансові доходи (розшифрувати)</t>
  </si>
  <si>
    <t>інші адміністративні витрати (розшифрувати)</t>
  </si>
  <si>
    <t>Фінансові витрати (розшифрувати)</t>
  </si>
  <si>
    <t>Втрати від участі в капіталі (розшифрувати)</t>
  </si>
  <si>
    <t>Інші фонди (розшифрувати)</t>
  </si>
  <si>
    <t>Інші цілі (розшифрувати)</t>
  </si>
  <si>
    <t>Усього витрат</t>
  </si>
  <si>
    <t>облігації</t>
  </si>
  <si>
    <t>Інформація</t>
  </si>
  <si>
    <t>інші витрати на збут (розшифрувати)</t>
  </si>
  <si>
    <t>Найменування  банку</t>
  </si>
  <si>
    <t>Інші джерела (розшифрувати)</t>
  </si>
  <si>
    <t>(ініціали, прізвище)</t>
  </si>
  <si>
    <t xml:space="preserve">ПОГОДЖЕНО </t>
  </si>
  <si>
    <t xml:space="preserve">ЗАТВЕРДЖЕНО  </t>
  </si>
  <si>
    <t>за КОАТУУ</t>
  </si>
  <si>
    <t>за КОПФГ</t>
  </si>
  <si>
    <t xml:space="preserve">за ЄДРПОУ </t>
  </si>
  <si>
    <t>у тому числі за основними видами діяльності за КВЕД</t>
  </si>
  <si>
    <t>(найменування підприємства)</t>
  </si>
  <si>
    <t>Плановий рік</t>
  </si>
  <si>
    <t>Код за ЄДРПОУ</t>
  </si>
  <si>
    <t>Рік</t>
  </si>
  <si>
    <t>Витрати на збут</t>
  </si>
  <si>
    <t>Адміністративні витрати</t>
  </si>
  <si>
    <t>EBITDA</t>
  </si>
  <si>
    <t>Розподіл чистого прибутку</t>
  </si>
  <si>
    <t>IІ. Розрахунки з бюджетом</t>
  </si>
  <si>
    <t>І. Рух коштів у результаті операційної діяльності</t>
  </si>
  <si>
    <t>II. Рух коштів у результаті інвестиційної діяльності</t>
  </si>
  <si>
    <t>Чистий рух коштів від інвестиційної діяльності </t>
  </si>
  <si>
    <t>III. Рух коштів у результаті фінансової діяльності</t>
  </si>
  <si>
    <t>Чистий рух коштів від фінансової діяльності </t>
  </si>
  <si>
    <t>Прогноз на поточний рік</t>
  </si>
  <si>
    <t>Розрахунок показника EBITDA</t>
  </si>
  <si>
    <t xml:space="preserve">Вплив зміни валютних курсів на залишок коштів </t>
  </si>
  <si>
    <t>Собівартість реалізованої продукції (товарів, робіт, послуг)</t>
  </si>
  <si>
    <t>у тому числі на державну частку</t>
  </si>
  <si>
    <t>&gt; 1</t>
  </si>
  <si>
    <t>транспортні витрати</t>
  </si>
  <si>
    <t>витрати на зберігання та упаковку</t>
  </si>
  <si>
    <t>Коефіцієнти рентабельності та прибутковості</t>
  </si>
  <si>
    <t>Аналіз капітальних інвестицій</t>
  </si>
  <si>
    <t>Коефіцієнти фінансової стійкості та ліквідності</t>
  </si>
  <si>
    <t xml:space="preserve">У тому числі за кварталами </t>
  </si>
  <si>
    <t xml:space="preserve">І  </t>
  </si>
  <si>
    <t xml:space="preserve">ІІ  </t>
  </si>
  <si>
    <t xml:space="preserve">ІІІ  </t>
  </si>
  <si>
    <t>Стандарти звітності П(с)БОУ</t>
  </si>
  <si>
    <t>Стандарти звітності МСФЗ</t>
  </si>
  <si>
    <t>Перенесено з додаткового капіталу</t>
  </si>
  <si>
    <t>Марка</t>
  </si>
  <si>
    <t>Рік придбання</t>
  </si>
  <si>
    <t>Витрати, усього</t>
  </si>
  <si>
    <t>Договір</t>
  </si>
  <si>
    <t>Дата початку оренди</t>
  </si>
  <si>
    <t>Основні фінансові показники</t>
  </si>
  <si>
    <t>Чистий дохід від реалізації продукції (товарів, робіт, послуг)</t>
  </si>
  <si>
    <t>державними унітарними підприємствами та їх об'єднаннями до державного бюджету</t>
  </si>
  <si>
    <t>витрати на оренду службових автомобілів</t>
  </si>
  <si>
    <t>Загальна кошторисна вартість</t>
  </si>
  <si>
    <t>Первісна балансова вартість введених потужностей на початок планового року</t>
  </si>
  <si>
    <t>Капітальні інвестиції</t>
  </si>
  <si>
    <t>IV. Капітальні інвестиції</t>
  </si>
  <si>
    <t xml:space="preserve">IV. Капітальні інвестиції </t>
  </si>
  <si>
    <t>V. Коефіцієнтний аналіз</t>
  </si>
  <si>
    <t>8. Джерела капітальних інвестицій</t>
  </si>
  <si>
    <t>курсові різниці</t>
  </si>
  <si>
    <t>2012/1</t>
  </si>
  <si>
    <t>4010</t>
  </si>
  <si>
    <t>x</t>
  </si>
  <si>
    <t>Адміністративні витрати, у тому числі:</t>
  </si>
  <si>
    <t>Витрати на збут, у тому числі:</t>
  </si>
  <si>
    <t>Рентабельність EBITDA</t>
  </si>
  <si>
    <t>Пояснення та обґрунтування до запланованого рівня доходів/витрат</t>
  </si>
  <si>
    <t>Елементи операційних витрат</t>
  </si>
  <si>
    <t xml:space="preserve">      3. Інформація про бізнес підприємства (код рядка 1000 фінансового плану)</t>
  </si>
  <si>
    <t>Найменування об’єкта</t>
  </si>
  <si>
    <t>9. Капітальне будівництво (рядок 4010 таблиці 4)</t>
  </si>
  <si>
    <t xml:space="preserve">та контролю виконання фінансового плану </t>
  </si>
  <si>
    <t>суб'єкта господарювання державного сектору економіки</t>
  </si>
  <si>
    <t>____________________________________________</t>
  </si>
  <si>
    <t>Коди</t>
  </si>
  <si>
    <t>інші операційні витрати (розшифрувати)</t>
  </si>
  <si>
    <t>Неконтрольована частка</t>
  </si>
  <si>
    <t>плановий рік +1 рік</t>
  </si>
  <si>
    <t>плановий рік +2 роки</t>
  </si>
  <si>
    <t>плановий рік +3 роки</t>
  </si>
  <si>
    <t>директор</t>
  </si>
  <si>
    <t>працівники</t>
  </si>
  <si>
    <t>Найменування показника</t>
  </si>
  <si>
    <t>Інформація згідно із стратегічним планом розвитку</t>
  </si>
  <si>
    <t>Доходи і витрати (деталізація)</t>
  </si>
  <si>
    <t>I. Формування фінансових результатів</t>
  </si>
  <si>
    <t>Ковенанти/обмежувальні коефіцієнти</t>
  </si>
  <si>
    <t>Плановий рік до факту минулого року, %</t>
  </si>
  <si>
    <t>адміністративно-управлінський персонал</t>
  </si>
  <si>
    <t>Незавершене будівництво на початок планового року</t>
  </si>
  <si>
    <t>власні кошти</t>
  </si>
  <si>
    <t>кредитні кошти</t>
  </si>
  <si>
    <t>інші джерела (зазначити джерело)</t>
  </si>
  <si>
    <t xml:space="preserve">Найменування об’єктів </t>
  </si>
  <si>
    <t>Власні кошти (розшифрувати)</t>
  </si>
  <si>
    <t>Валовий прибуток/збиток</t>
  </si>
  <si>
    <t>витрати на сировину та основні матеріали</t>
  </si>
  <si>
    <t>Матеріальні витрати, у тому числі:</t>
  </si>
  <si>
    <t xml:space="preserve">      2. Перелік підприємств, які включені до консолідованого (зведеного) фінансового плану</t>
  </si>
  <si>
    <t>Найменування підприємства</t>
  </si>
  <si>
    <t>Питома вага в загальному обсязі реалізації, %</t>
  </si>
  <si>
    <t>кількість продукції/             наданих послуг, одиниця виміру</t>
  </si>
  <si>
    <t>Дата видачі/погашення (графік)</t>
  </si>
  <si>
    <t xml:space="preserve">Довгострокові зобов'язання, усього </t>
  </si>
  <si>
    <t>Короткострокові зобов'язання, усього</t>
  </si>
  <si>
    <t>Інші фінансові зобов'язання, усього</t>
  </si>
  <si>
    <t xml:space="preserve">у тому числі </t>
  </si>
  <si>
    <t>Рік початку                і закінчення будівництва</t>
  </si>
  <si>
    <t>Інформація щодо проектно-кошторисної документації (стан розроблення, затвердження,                                     у разі затвердження зазначити орган, яким затверджено, та відповідний документ)</t>
  </si>
  <si>
    <t>(пункт 2)</t>
  </si>
  <si>
    <t>Збільшення</t>
  </si>
  <si>
    <t>Характеризує ефективність використання активів підприємства</t>
  </si>
  <si>
    <t>Характеризує ефективність господарської діяльності підприємства</t>
  </si>
  <si>
    <t>Характеризує співвідношення власних та позикових коштів і залежність підприємства від зовнішніх фінансових джерел</t>
  </si>
  <si>
    <t>Характеризує інвестиційну політику підприємства</t>
  </si>
  <si>
    <t>Показує достатність ресурсів підприємства, які може бути використано для погашення його поточних зобов'язань.  Нормативним значенням для цього показника є &gt; 1–1,5</t>
  </si>
  <si>
    <t xml:space="preserve">      Загальна інформація про підприємство (резюме)</t>
  </si>
  <si>
    <t>Мета використання</t>
  </si>
  <si>
    <t>освоєння капітальних вкладень</t>
  </si>
  <si>
    <t>фінансування капітальних інвестицій (оплата грошовими коштами), усього</t>
  </si>
  <si>
    <t>План з повернення коштів</t>
  </si>
  <si>
    <t>Інші коефіцієнти/ковенанти, якщо такі передбачені умовами кредитних договорів, із зазначенням банку, валюти та суми зобов'язання на дату останньої звітності, строку погашення. У графі "Оптимальне значення" вказати граничне значення коефіцієнта</t>
  </si>
  <si>
    <t>План із залучення коштів</t>
  </si>
  <si>
    <t>плановий рік
+4 роки</t>
  </si>
  <si>
    <t>(    )</t>
  </si>
  <si>
    <t>Інші операційні доходи</t>
  </si>
  <si>
    <t>Дохід від участі в капіталі</t>
  </si>
  <si>
    <t>Втрати від участі в капіталі</t>
  </si>
  <si>
    <t>Інші фінансові доходи</t>
  </si>
  <si>
    <t>Фінансові витрати</t>
  </si>
  <si>
    <t>Інші доходи, усього, у тому числі:</t>
  </si>
  <si>
    <t>Інші доходи</t>
  </si>
  <si>
    <t>Інші витрати</t>
  </si>
  <si>
    <t>Витрати з податку на прибуток</t>
  </si>
  <si>
    <t>Дохід з податку на прибуток</t>
  </si>
  <si>
    <t xml:space="preserve">Прибуток від припиненої діяльності після оподаткування </t>
  </si>
  <si>
    <t xml:space="preserve">Збиток від припиненої діяльності після оподаткування </t>
  </si>
  <si>
    <t>Залишок коштів на початок періоду</t>
  </si>
  <si>
    <t>Чистий рух коштів від операційної діяльності</t>
  </si>
  <si>
    <t>Чистий рух коштів від фінансової діяльності</t>
  </si>
  <si>
    <t>Залишок коштів на кінець періоду</t>
  </si>
  <si>
    <t>Рентабельність діяльності</t>
  </si>
  <si>
    <t>VІI. Кредитна політика</t>
  </si>
  <si>
    <t>7000</t>
  </si>
  <si>
    <t>7001</t>
  </si>
  <si>
    <t>7002</t>
  </si>
  <si>
    <t>7003</t>
  </si>
  <si>
    <t>7010</t>
  </si>
  <si>
    <t>7011</t>
  </si>
  <si>
    <t>7012</t>
  </si>
  <si>
    <t>7013</t>
  </si>
  <si>
    <t>VIII. Дані про персонал та витрати на оплату праці</t>
  </si>
  <si>
    <t>8000</t>
  </si>
  <si>
    <t>8001</t>
  </si>
  <si>
    <t>8002</t>
  </si>
  <si>
    <t>8003</t>
  </si>
  <si>
    <t>8010</t>
  </si>
  <si>
    <t>8020</t>
  </si>
  <si>
    <t>8021</t>
  </si>
  <si>
    <t>8022</t>
  </si>
  <si>
    <t>8023</t>
  </si>
  <si>
    <t>1050/1</t>
  </si>
  <si>
    <t>Інші операційні доходи, усього, у тому числі:</t>
  </si>
  <si>
    <t>нетипові операційні доходи (розшифрувати)</t>
  </si>
  <si>
    <t>нетипові операційні витрати  (розшифрувати)</t>
  </si>
  <si>
    <t>Інші витрати, усього, у тому числі:</t>
  </si>
  <si>
    <t>Фінансовий результат від операційної діяльності, рядок 1100</t>
  </si>
  <si>
    <t>Нараховані до сплати відрахування частини чистого прибутку, усього, у тому числі:</t>
  </si>
  <si>
    <t>погашення реструктуризованих та відстрочених сум, що підлягають сплаті в поточному році до бюджетів та державних цільових фондів</t>
  </si>
  <si>
    <t xml:space="preserve">Надходження грошових коштів від операційної діяльності </t>
  </si>
  <si>
    <t>Повернення податків і зборів, у тому числі:</t>
  </si>
  <si>
    <t>податку на додану вартість</t>
  </si>
  <si>
    <t>Надходження авансів від покупців і замовників</t>
  </si>
  <si>
    <t>Видатки грошових коштів від операційної діяльності</t>
  </si>
  <si>
    <t xml:space="preserve">Розрахунки за продукцію (товари, роботи та послуги) </t>
  </si>
  <si>
    <t xml:space="preserve">Розрахунки з оплати праці </t>
  </si>
  <si>
    <t>Зобов’язання з податків, зборів та інших обов’язкових платежів, у тому числі:</t>
  </si>
  <si>
    <t>податок на прибуток підприємств</t>
  </si>
  <si>
    <t>податок на додану вартість</t>
  </si>
  <si>
    <t>рентна плата</t>
  </si>
  <si>
    <t>інші обов’язкові платежі, у тому числі:</t>
  </si>
  <si>
    <t>відрахування частини чистого прибутку державними підприємствами</t>
  </si>
  <si>
    <t>3146/1</t>
  </si>
  <si>
    <t>3146/2</t>
  </si>
  <si>
    <t>Повернення коштів до бюджету</t>
  </si>
  <si>
    <t xml:space="preserve">Надходження грошових коштів від інвестиційної діяльності </t>
  </si>
  <si>
    <t>Виручка від реалізації фінансових інвестицій</t>
  </si>
  <si>
    <t xml:space="preserve">Виручка від реалізації необоротних активів </t>
  </si>
  <si>
    <t xml:space="preserve">Видатки грошових коштів від інвестиційної діяльності </t>
  </si>
  <si>
    <t xml:space="preserve">Надходження грошових коштів від фінансової діяльності </t>
  </si>
  <si>
    <t>Надходження від власного капіталу</t>
  </si>
  <si>
    <t>Отримання коштів за довгостроковими зобов'язаннями, у тому числі:</t>
  </si>
  <si>
    <t xml:space="preserve">Видатки грошових коштів від фінансової діяльності </t>
  </si>
  <si>
    <t>Витрачання на викуп власних акцій</t>
  </si>
  <si>
    <t>Повернення коштів за довгостроковими зобов'язаннями, у тому числі:</t>
  </si>
  <si>
    <t xml:space="preserve">Сплата дивідендів </t>
  </si>
  <si>
    <t>капітальний ремонт</t>
  </si>
  <si>
    <t>Зменшення</t>
  </si>
  <si>
    <t>Найменування видів діяльності за КВЕД</t>
  </si>
  <si>
    <t>6. Витрати, пов'язані з використанням власних службових автомобілів (у складі адміністративних витрат, рядок 1031)</t>
  </si>
  <si>
    <t>7. Витрати на оренду службових автомобілів (у складі адміністративних витрат, рядок 1032)</t>
  </si>
  <si>
    <t>плюс амортизація, рядок 1430</t>
  </si>
  <si>
    <t>мінус операційні доходи від курсових різниць, рядок 1071</t>
  </si>
  <si>
    <t>плюс операційні витрати від курсових різниць, рядок 1081</t>
  </si>
  <si>
    <t>мінус значні нетипові операційні доходи, рядок 1072</t>
  </si>
  <si>
    <t>плюс значні нетипові операційні витрати, рядок 1082</t>
  </si>
  <si>
    <r>
      <t xml:space="preserve">Середня кількість працівників </t>
    </r>
    <r>
      <rPr>
        <sz val="14"/>
        <rFont val="Times New Roman"/>
        <family val="1"/>
        <charset val="204"/>
      </rPr>
      <t>(штатних працівників, зовнішніх сумісників та працівників, що працюють за цивільно-правовими договорами)</t>
    </r>
    <r>
      <rPr>
        <b/>
        <sz val="14"/>
        <rFont val="Times New Roman"/>
        <family val="1"/>
        <charset val="204"/>
      </rPr>
      <t>, у тому числі:</t>
    </r>
  </si>
  <si>
    <t xml:space="preserve"> У разі збільшення витрат на оплату праці в плановому році порівняно з установленим рівнем поточного року та фактом попереднього року надаються відповідні обґрунтування. </t>
  </si>
  <si>
    <t>Плановий рік до плану
поточного року, %</t>
  </si>
  <si>
    <t>Плановий рік до факту
минулого року, %</t>
  </si>
  <si>
    <t>Документ, яким затверджений титул будови,
із зазначенням органу, який його погодив</t>
  </si>
  <si>
    <t>факт
минулого року</t>
  </si>
  <si>
    <t>фінансовий план
поточного року</t>
  </si>
  <si>
    <t>плановий рік</t>
  </si>
  <si>
    <t>ІІІ. Рух грошових коштів (за прямим методом)</t>
  </si>
  <si>
    <t>Цільове фінансування</t>
  </si>
  <si>
    <t>Отримано залучених коштів, усього, у тому числі:</t>
  </si>
  <si>
    <t>Повернено залучених коштів, усього, у тому числі:</t>
  </si>
  <si>
    <t>Сплата податків та зборів до Державного бюджету України (податкові платежі), усього, у тому числі:</t>
  </si>
  <si>
    <t>Сплата податків та зборів до місцевих бюджетів (податкові платежі)</t>
  </si>
  <si>
    <t>Усього виплат на користь держави</t>
  </si>
  <si>
    <t>Інші податки, збори та платежі на користь держави, усього, у тому числі:</t>
  </si>
  <si>
    <t>відрахування частини чистого прибутку державними унітарними підприємствами та їх об'єднаннями</t>
  </si>
  <si>
    <t>Інші податки, збори та платежі на користь держави,
усього, у тому числі:</t>
  </si>
  <si>
    <t xml:space="preserve">Сплата податків, зборів та інших обов'язкових платежів </t>
  </si>
  <si>
    <t>Сплата податків та зборів до місцевих бюджетів (податкові платежі), усього, у тому числі:</t>
  </si>
  <si>
    <t>митні платежі</t>
  </si>
  <si>
    <t xml:space="preserve">єдиний внесок на загальнообов'язкове державне соціальне страхування                      </t>
  </si>
  <si>
    <t>інші податки, збори та платежі (розшифрувати)</t>
  </si>
  <si>
    <t>Погашення податкового боргу, усього, у тому числі:</t>
  </si>
  <si>
    <t>інші (штрафи, пені, неустойки) (розшифрувати)</t>
  </si>
  <si>
    <t>земельний податок</t>
  </si>
  <si>
    <t>Коефіцієнт відношення боргу до EBITDA
(довгострокові зобов'язання, рядок 6030 + поточні зобов'язання, рядок 6040) / EBITDA, рядок 1310</t>
  </si>
  <si>
    <t>Плановий рік до прогнозу на поточний рік, %</t>
  </si>
  <si>
    <t>Чистий фінансовий результат</t>
  </si>
  <si>
    <t>Чистий фінансовий результат, у тому числі:</t>
  </si>
  <si>
    <t>М. П. (посада, П.І.Б., дата, підпис)</t>
  </si>
  <si>
    <t>Одиниця виміру, тис. грн</t>
  </si>
  <si>
    <t xml:space="preserve">Прибуток </t>
  </si>
  <si>
    <t>Збиток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</si>
  <si>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</si>
  <si>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</si>
  <si>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рентна плата за користування надрами</t>
  </si>
  <si>
    <t>відрахування частини чистого прибутку господарськими товариствами, у статутному капіталі яких більше 50 відсотків акцій (часток, паїв) належать державі, на виплату дивідендів на державну частку</t>
  </si>
  <si>
    <t>довгострокові зобов'язання</t>
  </si>
  <si>
    <t>короткострокові зобов'язання</t>
  </si>
  <si>
    <t>інші фінансові зобов'язання</t>
  </si>
  <si>
    <t>Середньомісячні витрати на оплату праці одного працівника (грн), усього, у тому числі:</t>
  </si>
  <si>
    <t xml:space="preserve">Витрати на паливо </t>
  </si>
  <si>
    <t>Витрати на електроенергію</t>
  </si>
  <si>
    <t>Витрати, що здійснюються для підтримання об’єкта в робочому стані (проведення ремонту, технічного огляду, нагляду, обслуговування тощо)</t>
  </si>
  <si>
    <t>Амортизація основних засобів і нематеріальних активів</t>
  </si>
  <si>
    <t>Інші витрати (розшифрувати)</t>
  </si>
  <si>
    <t>господарськими товариствами, у статутному капіталі яких більше 50 відсотків акцій (часток, паїв) належать державі, на виплату дивідендів</t>
  </si>
  <si>
    <t>Виручка від реалізації продукції (товарів, робіт, послуг)</t>
  </si>
  <si>
    <r>
      <t>Інші надходження (розшифрувати)</t>
    </r>
    <r>
      <rPr>
        <i/>
        <sz val="14"/>
        <rFont val="Times New Roman"/>
        <family val="1"/>
        <charset val="204"/>
      </rPr>
      <t xml:space="preserve"> </t>
    </r>
  </si>
  <si>
    <r>
      <t>Придбання (створення) основних засобів (розшифрувати)</t>
    </r>
    <r>
      <rPr>
        <i/>
        <sz val="14"/>
        <rFont val="Times New Roman"/>
        <family val="1"/>
        <charset val="204"/>
      </rPr>
      <t xml:space="preserve"> </t>
    </r>
  </si>
  <si>
    <r>
      <t>Капітальне будівництво (розшифрувати)</t>
    </r>
    <r>
      <rPr>
        <i/>
        <sz val="14"/>
        <rFont val="Times New Roman"/>
        <family val="1"/>
        <charset val="204"/>
      </rPr>
      <t xml:space="preserve"> </t>
    </r>
  </si>
  <si>
    <r>
      <t>Придбання (створення) нематеріальних активів (розшифрувати)</t>
    </r>
    <r>
      <rPr>
        <i/>
        <sz val="14"/>
        <rFont val="Times New Roman"/>
        <family val="1"/>
        <charset val="204"/>
      </rPr>
      <t xml:space="preserve"> </t>
    </r>
  </si>
  <si>
    <t>Коефіцієнт фінансової стійкості
(власний капітал, рядок 6080 / (довгострокові зобов'язання, рядок 6030 + поточні зобов'язання, рядок 6040))</t>
  </si>
  <si>
    <t>Коефіцієнт поточної ліквідності (покриття)
(оборотні активи, рядок 6010 / поточні зобов'язання, рядок 6040)</t>
  </si>
  <si>
    <t>Коефіцієнт відношення капітальних інвестицій до амортизації
(капітальні інвестиції, рядок 4000 / амортизація, рядок 1430)</t>
  </si>
  <si>
    <t>Коефіцієнт відношення капітальних інвестицій до чистого доходу від реалізації продукції (товарів, робіт, послуг)
(капітальні інвестиції, рядок 4000 / чистий дохід від реалізації продукції (товарів, робіт, послуг), рядок 1000)</t>
  </si>
  <si>
    <t>Коефіцієнт зносу основних засобів 
(сума зносу, рядок 6003 / первісна вартість основних засобів, рядок 6002)</t>
  </si>
  <si>
    <t>Фонд оплати праці, тис. грн, у тому числі:</t>
  </si>
  <si>
    <t>Витрати на оплату праці, тис. грн, у тому числі:</t>
  </si>
  <si>
    <t>чистий дохід  від реалізації продукції (товарів, робіт, послуг),     тис. грн</t>
  </si>
  <si>
    <t>ціна одиниці     (вартість  продукції/     наданих послуг), грн</t>
  </si>
  <si>
    <t>тис. грн (без ПДВ)</t>
  </si>
  <si>
    <t>Валова рентабельність
(валовий прибуток, рядок 1020 / чистий дохід від реалізації продукції (товарів, робіт, послуг), рядок 1000) х 100, %</t>
  </si>
  <si>
    <t>Рентабельність EBITDA
(EBITDA, рядок 1310 / чистий дохід від реалізації продукції (товарів, робіт, послуг), рядок 1000) х 100, %</t>
  </si>
  <si>
    <t>Рентабельність діяльності
(чистий фінансовий результат, рядок 1200 / чистий дохід від реалізації продукції (товарів, робіт, послуг), рядок 1000) х 100, %</t>
  </si>
  <si>
    <t>Рентабельність активів
(чистий фінансовий результат, рядок 1200 / вартість активів, рядок 6020) х 100, %</t>
  </si>
  <si>
    <t>Рентабельність власного капіталу
(чистий фінансовий результат, рядок 1200 / власний капітал, рядок 6080) х 100, %</t>
  </si>
  <si>
    <r>
      <t>Інші надходження (розшифрувати)</t>
    </r>
    <r>
      <rPr>
        <i/>
        <sz val="14"/>
        <rFont val="Times New Roman"/>
        <family val="1"/>
        <charset val="204"/>
      </rPr>
      <t xml:space="preserve"> %</t>
    </r>
  </si>
  <si>
    <r>
      <t>Інші надходження (розшифрувати)</t>
    </r>
    <r>
      <rPr>
        <i/>
        <sz val="14"/>
        <rFont val="Times New Roman"/>
        <family val="1"/>
        <charset val="204"/>
      </rPr>
      <t xml:space="preserve"> -ОРЕНДА, </t>
    </r>
  </si>
  <si>
    <t>Цільове фінансування  (розшифрувати)  БЮДЖЕТ, ЛІКАРНЯНІ</t>
  </si>
  <si>
    <t>інші доходи (розшифрувати)(Бюджет)</t>
  </si>
  <si>
    <t>інші витрати (розшифрувати)(витрати по ліцензії)</t>
  </si>
  <si>
    <t xml:space="preserve">комунальне підприємство </t>
  </si>
  <si>
    <t xml:space="preserve">комунальна </t>
  </si>
  <si>
    <t xml:space="preserve">         (ініціали, прізвище)           </t>
  </si>
  <si>
    <t>м.Коломия</t>
  </si>
  <si>
    <t>Рішення  міської ради</t>
  </si>
  <si>
    <t>Управління комунального господарства Коломийської міської ради</t>
  </si>
  <si>
    <t>Начальник  А.П.Радовець</t>
  </si>
  <si>
    <t xml:space="preserve">                                                          В.М.Михайлищук</t>
  </si>
  <si>
    <t>М.П.(посада П.І.Б., дата, підпис)</t>
  </si>
  <si>
    <t>надання платних послуг</t>
  </si>
  <si>
    <t>інші операційні доходи (надання платних послуг)</t>
  </si>
  <si>
    <t>Дохід від реалізації продукції (товарів, робіт, послуг)цільове фінансування</t>
  </si>
  <si>
    <t>1018.1</t>
  </si>
  <si>
    <t>1018.2</t>
  </si>
  <si>
    <t>обслуговування компютерної техніки</t>
  </si>
  <si>
    <t>канцелярські товари</t>
  </si>
  <si>
    <t>Витрати на сировину та основні матеріали:</t>
  </si>
  <si>
    <t>1011.1</t>
  </si>
  <si>
    <t>III. Рух грошових кошів</t>
  </si>
  <si>
    <t>тис.грн</t>
  </si>
  <si>
    <t>Міський голова                                Богдан Станіславський</t>
  </si>
  <si>
    <t>КОМУНАЛЬНЕ ПІДПРИЄМСТВО "Коломийська міська ритуальна служба"</t>
  </si>
  <si>
    <t>Організування поховань і надання суміжних послуг</t>
  </si>
  <si>
    <t>96.03</t>
  </si>
  <si>
    <t>78200,  місто Коломия, вулиця Олекси Довбуша, 420</t>
  </si>
  <si>
    <t>(033 34) 3-61-00</t>
  </si>
  <si>
    <t>Джаман Роман Васильович</t>
  </si>
  <si>
    <t>матеріали (котушки до тримерів, ліска, рукавиці, диски для косіння, лопати та інш.)</t>
  </si>
  <si>
    <t>((168)</t>
  </si>
  <si>
    <t>1051.1</t>
  </si>
  <si>
    <t>виготовл. свідоцтва на право власн., ел.ключі</t>
  </si>
  <si>
    <t>1051.2</t>
  </si>
  <si>
    <t xml:space="preserve"> </t>
  </si>
  <si>
    <t>3150.1</t>
  </si>
  <si>
    <t>3150.2</t>
  </si>
  <si>
    <t>ЄСВ</t>
  </si>
  <si>
    <t>Військовий збір</t>
  </si>
  <si>
    <t>інші платежі (розшифрувати) ПОДАТКИ(єсв,військ.зб.)</t>
  </si>
  <si>
    <r>
      <t>Інші витрати (розшифрувати), (</t>
    </r>
    <r>
      <rPr>
        <sz val="12"/>
        <rFont val="Times New Roman"/>
        <family val="1"/>
        <charset val="204"/>
      </rPr>
      <t>Банк.послуги, ліцензія до прогр</t>
    </r>
    <r>
      <rPr>
        <sz val="14"/>
        <rFont val="Times New Roman"/>
        <family val="1"/>
        <charset val="204"/>
      </rPr>
      <t>.забезп.)</t>
    </r>
  </si>
  <si>
    <t>інші податки та збори (розшифрувати) (військ.збір)</t>
  </si>
  <si>
    <t xml:space="preserve">інші податки та збори (розшифрувати) </t>
  </si>
  <si>
    <t xml:space="preserve">орендна плата </t>
  </si>
  <si>
    <t>до фінансового плану на 2022 рік</t>
  </si>
  <si>
    <t>КОМУНАЛЬНЕ ПІДПРИЄМСТВО "КОЛОМИЙСЬКА МІСЬКА РИТУАЛЬНА СЛУЖБА"</t>
  </si>
  <si>
    <t>Плановий 2022  рік</t>
  </si>
  <si>
    <t>Фактичний показник поточного року за останній звітний період на 31.12.2021р</t>
  </si>
  <si>
    <t>Плановий показник поточного2021 року</t>
  </si>
  <si>
    <t>Фактичний показник за 2020 минулий рік</t>
  </si>
  <si>
    <r>
      <t xml:space="preserve">                    </t>
    </r>
    <r>
      <rPr>
        <b/>
        <u/>
        <sz val="14"/>
        <rFont val="Times New Roman"/>
        <family val="1"/>
        <charset val="204"/>
      </rPr>
      <t>В.о.директора, заступник директора</t>
    </r>
  </si>
  <si>
    <t>Р.В.Джаман</t>
  </si>
  <si>
    <t xml:space="preserve">      1. Дані про підприємство, персонал та витрати на оплату праці                                                                                                                                                                                                                                                                                      тис.грн</t>
  </si>
  <si>
    <r>
      <rPr>
        <sz val="14"/>
        <rFont val="Times New Roman"/>
        <family val="1"/>
        <charset val="204"/>
      </rPr>
      <t xml:space="preserve">                              </t>
    </r>
    <r>
      <rPr>
        <b/>
        <u/>
        <sz val="14"/>
        <rFont val="Times New Roman"/>
        <family val="1"/>
        <charset val="204"/>
      </rPr>
      <t xml:space="preserve">В.о.директора, заступник директора </t>
    </r>
  </si>
  <si>
    <r>
      <rPr>
        <sz val="14"/>
        <rFont val="Times New Roman"/>
        <family val="1"/>
        <charset val="204"/>
      </rPr>
      <t xml:space="preserve">                                 </t>
    </r>
    <r>
      <rPr>
        <b/>
        <u/>
        <sz val="14"/>
        <rFont val="Times New Roman"/>
        <family val="1"/>
        <charset val="204"/>
      </rPr>
      <t xml:space="preserve">В.о.директора, заступник директора </t>
    </r>
  </si>
  <si>
    <r>
      <rPr>
        <b/>
        <sz val="14"/>
        <rFont val="Times New Roman"/>
        <family val="1"/>
        <charset val="204"/>
      </rPr>
      <t xml:space="preserve">               </t>
    </r>
    <r>
      <rPr>
        <b/>
        <u/>
        <sz val="14"/>
        <rFont val="Times New Roman"/>
        <family val="1"/>
        <charset val="204"/>
      </rPr>
      <t>Р.В.Джаман</t>
    </r>
  </si>
  <si>
    <r>
      <rPr>
        <sz val="14"/>
        <rFont val="Times New Roman"/>
        <family val="1"/>
        <charset val="204"/>
      </rPr>
      <t xml:space="preserve">                               </t>
    </r>
    <r>
      <rPr>
        <b/>
        <u/>
        <sz val="14"/>
        <rFont val="Times New Roman"/>
        <family val="1"/>
        <charset val="204"/>
      </rPr>
      <t>В.о. директора, заступник директора</t>
    </r>
  </si>
  <si>
    <t xml:space="preserve">             (ініціали, прізвище)    </t>
  </si>
  <si>
    <r>
      <rPr>
        <sz val="14"/>
        <rFont val="Times New Roman"/>
        <family val="1"/>
        <charset val="204"/>
      </rPr>
      <t xml:space="preserve">  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>Р.В.Джаман</t>
    </r>
  </si>
  <si>
    <r>
      <rPr>
        <sz val="14"/>
        <rFont val="Times New Roman"/>
        <family val="1"/>
        <charset val="204"/>
      </rPr>
      <t xml:space="preserve">                              </t>
    </r>
    <r>
      <rPr>
        <b/>
        <u/>
        <sz val="14"/>
        <rFont val="Times New Roman"/>
        <family val="1"/>
        <charset val="204"/>
      </rPr>
      <t>В.о. директора, заступник директора</t>
    </r>
  </si>
  <si>
    <r>
      <rPr>
        <sz val="14"/>
        <rFont val="Times New Roman"/>
        <family val="1"/>
        <charset val="204"/>
      </rPr>
      <t xml:space="preserve">   </t>
    </r>
    <r>
      <rPr>
        <b/>
        <u/>
        <sz val="14"/>
        <rFont val="Times New Roman"/>
        <family val="1"/>
        <charset val="204"/>
      </rPr>
      <t>Р.В.Джаман</t>
    </r>
  </si>
  <si>
    <r>
      <rPr>
        <sz val="14"/>
        <rFont val="Times New Roman"/>
        <family val="1"/>
        <charset val="204"/>
      </rPr>
      <t xml:space="preserve">                               </t>
    </r>
    <r>
      <rPr>
        <b/>
        <u/>
        <sz val="14"/>
        <rFont val="Times New Roman"/>
        <family val="1"/>
        <charset val="204"/>
      </rPr>
      <t xml:space="preserve">В.о. директора, заступник директора </t>
    </r>
  </si>
  <si>
    <r>
      <rPr>
        <sz val="14"/>
        <rFont val="Times New Roman"/>
        <family val="1"/>
        <charset val="204"/>
      </rPr>
      <t xml:space="preserve">                          </t>
    </r>
    <r>
      <rPr>
        <b/>
        <u/>
        <sz val="14"/>
        <rFont val="Times New Roman"/>
        <family val="1"/>
        <charset val="204"/>
      </rPr>
      <t>Р.В.Джаман</t>
    </r>
  </si>
  <si>
    <r>
      <rPr>
        <sz val="14"/>
        <rFont val="Times New Roman"/>
        <family val="1"/>
        <charset val="204"/>
      </rPr>
      <t xml:space="preserve">                         </t>
    </r>
    <r>
      <rPr>
        <b/>
        <u/>
        <sz val="14"/>
        <rFont val="Times New Roman"/>
        <family val="1"/>
        <charset val="204"/>
      </rPr>
      <t xml:space="preserve">В.о.директора, заступник директора </t>
    </r>
  </si>
  <si>
    <t>ФІНАНСОВИЙ ПЛАН ПІДПРИЄМСТВА НА 2022 рік</t>
  </si>
  <si>
    <t>Плановий 2022 рік</t>
  </si>
  <si>
    <t>Витрати на оплату праці (тис.грн.)</t>
  </si>
  <si>
    <t>-</t>
  </si>
  <si>
    <t>Послуги екскаватора</t>
  </si>
  <si>
    <t>1018.3</t>
  </si>
  <si>
    <t>періодичні видання,банківське обслуговування, канцтовари</t>
  </si>
  <si>
    <t>відрахування частини чистого прибутку комунальними підприємствами</t>
  </si>
  <si>
    <t>Факт минулого року 2020 рік</t>
  </si>
  <si>
    <t>Фінансовий план поточного року 2021 рік</t>
  </si>
  <si>
    <t>Прогноз на поточний рік 2021 рік</t>
  </si>
  <si>
    <t>Факт минулого року, 2020 рік</t>
  </si>
  <si>
    <t>Фінансовий план поточного року, 2021 рік</t>
  </si>
  <si>
    <t>Прогноз на поточний рік, 2021 рік</t>
  </si>
  <si>
    <t>Плановий рік (усього), 2022 рік</t>
  </si>
  <si>
    <t>Факт минулого року, 2020</t>
  </si>
  <si>
    <t>План поточного року, 2021</t>
  </si>
  <si>
    <t>Прогноз на поточний рік, 2021</t>
  </si>
  <si>
    <t>Плановий рік (усього), 2022</t>
  </si>
  <si>
    <t>Фінансовий план поточного року, 2021</t>
  </si>
  <si>
    <t xml:space="preserve">Прогноз на поточний рік, 2021 </t>
  </si>
  <si>
    <t>Плановий рік, 2022</t>
  </si>
  <si>
    <t>Фінансовий план
поточного року, 2021</t>
  </si>
  <si>
    <t>Благоустрій кладовищ</t>
  </si>
  <si>
    <t>Житлово-комунальне господарство</t>
  </si>
  <si>
    <t>від 30.08.2021 р. № 1059-18/2021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</si>
</sst>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_-* #,##0.00_₴_-;\-* #,##0.00_₴_-;_-* &quot;-&quot;??_₴_-;_-@_-"/>
    <numFmt numFmtId="165" formatCode="#,##0&quot;р.&quot;;[Red]\-#,##0&quot;р.&quot;"/>
    <numFmt numFmtId="166" formatCode="#,##0.00&quot;р.&quot;;\-#,##0.00&quot;р.&quot;"/>
    <numFmt numFmtId="167" formatCode="_-* #,##0.00_р_._-;\-* #,##0.00_р_._-;_-* &quot;-&quot;??_р_._-;_-@_-"/>
    <numFmt numFmtId="168" formatCode="_-* #,##0.00\ _г_р_н_._-;\-* #,##0.00\ _г_р_н_._-;_-* &quot;-&quot;??\ _г_р_н_._-;_-@_-"/>
    <numFmt numFmtId="169" formatCode="0.0"/>
    <numFmt numFmtId="170" formatCode="#,##0.0"/>
    <numFmt numFmtId="171" formatCode="###\ ##0.000"/>
    <numFmt numFmtId="172" formatCode="_(&quot;$&quot;* #,##0.00_);_(&quot;$&quot;* \(#,##0.00\);_(&quot;$&quot;* &quot;-&quot;??_);_(@_)"/>
    <numFmt numFmtId="173" formatCode="_(* #,##0_);_(* \(#,##0\);_(* &quot;-&quot;_);_(@_)"/>
    <numFmt numFmtId="174" formatCode="_(* #,##0.00_);_(* \(#,##0.00\);_(* &quot;-&quot;??_);_(@_)"/>
    <numFmt numFmtId="175" formatCode="#,##0.0_ ;[Red]\-#,##0.0\ "/>
    <numFmt numFmtId="176" formatCode="0.0;\(0.0\);\ ;\-"/>
    <numFmt numFmtId="177" formatCode="_(* #,##0.0_);_(* \(#,##0.0\);_(* &quot;-&quot;??_);_(@_)"/>
    <numFmt numFmtId="178" formatCode="_(* #,##0_);_(* \(#,##0\);_(* &quot;-&quot;??_);_(@_)"/>
    <numFmt numFmtId="179" formatCode="_(* #,##0.0_);_(* \(#,##0.0\);_(* &quot;-&quot;_);_(@_)"/>
    <numFmt numFmtId="180" formatCode="#,##0;\(#,##0\)"/>
    <numFmt numFmtId="181" formatCode="#,##0.000"/>
    <numFmt numFmtId="182" formatCode="#,##0.0000"/>
  </numFmts>
  <fonts count="75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4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1"/>
      <color indexed="8"/>
      <name val="Arial Cyr"/>
      <family val="2"/>
      <charset val="204"/>
    </font>
    <font>
      <sz val="11"/>
      <color indexed="9"/>
      <name val="Arial Cyr"/>
      <family val="2"/>
      <charset val="204"/>
    </font>
    <font>
      <b/>
      <sz val="12"/>
      <name val="Arial"/>
      <family val="2"/>
      <charset val="204"/>
    </font>
    <font>
      <sz val="10"/>
      <name val="FreeSet"/>
      <family val="2"/>
    </font>
    <font>
      <u/>
      <sz val="10"/>
      <color indexed="12"/>
      <name val="Arial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b/>
      <sz val="10"/>
      <name val="Arial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b/>
      <sz val="12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0"/>
      <name val="Arial Cyr"/>
      <charset val="204"/>
    </font>
    <font>
      <sz val="11"/>
      <color theme="1"/>
      <name val="Calibri"/>
      <family val="2"/>
      <charset val="204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4"/>
        <bgColor indexed="64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53">
    <xf numFmtId="0" fontId="0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34" fillId="2" borderId="0" applyNumberFormat="0" applyBorder="0" applyAlignment="0" applyProtection="0"/>
    <xf numFmtId="0" fontId="1" fillId="2" borderId="0" applyNumberFormat="0" applyBorder="0" applyAlignment="0" applyProtection="0"/>
    <xf numFmtId="0" fontId="34" fillId="3" borderId="0" applyNumberFormat="0" applyBorder="0" applyAlignment="0" applyProtection="0"/>
    <xf numFmtId="0" fontId="1" fillId="3" borderId="0" applyNumberFormat="0" applyBorder="0" applyAlignment="0" applyProtection="0"/>
    <xf numFmtId="0" fontId="34" fillId="4" borderId="0" applyNumberFormat="0" applyBorder="0" applyAlignment="0" applyProtection="0"/>
    <xf numFmtId="0" fontId="1" fillId="4" borderId="0" applyNumberFormat="0" applyBorder="0" applyAlignment="0" applyProtection="0"/>
    <xf numFmtId="0" fontId="34" fillId="5" borderId="0" applyNumberFormat="0" applyBorder="0" applyAlignment="0" applyProtection="0"/>
    <xf numFmtId="0" fontId="1" fillId="5" borderId="0" applyNumberFormat="0" applyBorder="0" applyAlignment="0" applyProtection="0"/>
    <xf numFmtId="0" fontId="34" fillId="6" borderId="0" applyNumberFormat="0" applyBorder="0" applyAlignment="0" applyProtection="0"/>
    <xf numFmtId="0" fontId="1" fillId="6" borderId="0" applyNumberFormat="0" applyBorder="0" applyAlignment="0" applyProtection="0"/>
    <xf numFmtId="0" fontId="34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34" fillId="8" borderId="0" applyNumberFormat="0" applyBorder="0" applyAlignment="0" applyProtection="0"/>
    <xf numFmtId="0" fontId="1" fillId="8" borderId="0" applyNumberFormat="0" applyBorder="0" applyAlignment="0" applyProtection="0"/>
    <xf numFmtId="0" fontId="34" fillId="9" borderId="0" applyNumberFormat="0" applyBorder="0" applyAlignment="0" applyProtection="0"/>
    <xf numFmtId="0" fontId="1" fillId="9" borderId="0" applyNumberFormat="0" applyBorder="0" applyAlignment="0" applyProtection="0"/>
    <xf numFmtId="0" fontId="34" fillId="10" borderId="0" applyNumberFormat="0" applyBorder="0" applyAlignment="0" applyProtection="0"/>
    <xf numFmtId="0" fontId="1" fillId="10" borderId="0" applyNumberFormat="0" applyBorder="0" applyAlignment="0" applyProtection="0"/>
    <xf numFmtId="0" fontId="34" fillId="5" borderId="0" applyNumberFormat="0" applyBorder="0" applyAlignment="0" applyProtection="0"/>
    <xf numFmtId="0" fontId="1" fillId="5" borderId="0" applyNumberFormat="0" applyBorder="0" applyAlignment="0" applyProtection="0"/>
    <xf numFmtId="0" fontId="34" fillId="8" borderId="0" applyNumberFormat="0" applyBorder="0" applyAlignment="0" applyProtection="0"/>
    <xf numFmtId="0" fontId="1" fillId="8" borderId="0" applyNumberFormat="0" applyBorder="0" applyAlignment="0" applyProtection="0"/>
    <xf numFmtId="0" fontId="34" fillId="11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35" fillId="12" borderId="0" applyNumberFormat="0" applyBorder="0" applyAlignment="0" applyProtection="0"/>
    <xf numFmtId="0" fontId="17" fillId="12" borderId="0" applyNumberFormat="0" applyBorder="0" applyAlignment="0" applyProtection="0"/>
    <xf numFmtId="0" fontId="35" fillId="9" borderId="0" applyNumberFormat="0" applyBorder="0" applyAlignment="0" applyProtection="0"/>
    <xf numFmtId="0" fontId="17" fillId="9" borderId="0" applyNumberFormat="0" applyBorder="0" applyAlignment="0" applyProtection="0"/>
    <xf numFmtId="0" fontId="35" fillId="10" borderId="0" applyNumberFormat="0" applyBorder="0" applyAlignment="0" applyProtection="0"/>
    <xf numFmtId="0" fontId="17" fillId="10" borderId="0" applyNumberFormat="0" applyBorder="0" applyAlignment="0" applyProtection="0"/>
    <xf numFmtId="0" fontId="35" fillId="13" borderId="0" applyNumberFormat="0" applyBorder="0" applyAlignment="0" applyProtection="0"/>
    <xf numFmtId="0" fontId="17" fillId="13" borderId="0" applyNumberFormat="0" applyBorder="0" applyAlignment="0" applyProtection="0"/>
    <xf numFmtId="0" fontId="35" fillId="14" borderId="0" applyNumberFormat="0" applyBorder="0" applyAlignment="0" applyProtection="0"/>
    <xf numFmtId="0" fontId="17" fillId="14" borderId="0" applyNumberFormat="0" applyBorder="0" applyAlignment="0" applyProtection="0"/>
    <xf numFmtId="0" fontId="35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28" fillId="3" borderId="0" applyNumberFormat="0" applyBorder="0" applyAlignment="0" applyProtection="0"/>
    <xf numFmtId="0" fontId="20" fillId="20" borderId="1" applyNumberFormat="0" applyAlignment="0" applyProtection="0"/>
    <xf numFmtId="0" fontId="25" fillId="21" borderId="2" applyNumberFormat="0" applyAlignment="0" applyProtection="0"/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168" fontId="14" fillId="0" borderId="0" applyFont="0" applyFill="0" applyBorder="0" applyAlignment="0" applyProtection="0"/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0" fontId="29" fillId="0" borderId="0" applyNumberFormat="0" applyFill="0" applyBorder="0" applyAlignment="0" applyProtection="0"/>
    <xf numFmtId="171" fontId="37" fillId="0" borderId="0" applyAlignment="0">
      <alignment wrapText="1"/>
    </xf>
    <xf numFmtId="0" fontId="32" fillId="4" borderId="0" applyNumberFormat="0" applyBorder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18" fillId="7" borderId="1" applyNumberFormat="0" applyAlignment="0" applyProtection="0"/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39" fillId="22" borderId="7">
      <alignment horizontal="left" vertical="center"/>
      <protection locked="0"/>
    </xf>
    <xf numFmtId="49" fontId="39" fillId="22" borderId="7">
      <alignment horizontal="left" vertical="center"/>
    </xf>
    <xf numFmtId="4" fontId="39" fillId="22" borderId="7">
      <alignment horizontal="right" vertical="center"/>
      <protection locked="0"/>
    </xf>
    <xf numFmtId="4" fontId="39" fillId="22" borderId="7">
      <alignment horizontal="right" vertical="center"/>
    </xf>
    <xf numFmtId="4" fontId="40" fillId="22" borderId="7">
      <alignment horizontal="right" vertical="center"/>
      <protection locked="0"/>
    </xf>
    <xf numFmtId="49" fontId="41" fillId="22" borderId="3">
      <alignment horizontal="left" vertical="center"/>
      <protection locked="0"/>
    </xf>
    <xf numFmtId="49" fontId="41" fillId="22" borderId="3">
      <alignment horizontal="left" vertical="center"/>
    </xf>
    <xf numFmtId="49" fontId="42" fillId="22" borderId="3">
      <alignment horizontal="left" vertical="center"/>
      <protection locked="0"/>
    </xf>
    <xf numFmtId="49" fontId="42" fillId="22" borderId="3">
      <alignment horizontal="left" vertical="center"/>
    </xf>
    <xf numFmtId="4" fontId="41" fillId="22" borderId="3">
      <alignment horizontal="right" vertical="center"/>
      <protection locked="0"/>
    </xf>
    <xf numFmtId="4" fontId="41" fillId="22" borderId="3">
      <alignment horizontal="right" vertical="center"/>
    </xf>
    <xf numFmtId="4" fontId="43" fillId="22" borderId="3">
      <alignment horizontal="right" vertical="center"/>
      <protection locked="0"/>
    </xf>
    <xf numFmtId="49" fontId="36" fillId="22" borderId="3">
      <alignment horizontal="left" vertical="center"/>
      <protection locked="0"/>
    </xf>
    <xf numFmtId="49" fontId="36" fillId="22" borderId="3">
      <alignment horizontal="left" vertical="center"/>
      <protection locked="0"/>
    </xf>
    <xf numFmtId="49" fontId="36" fillId="22" borderId="3">
      <alignment horizontal="left" vertical="center"/>
    </xf>
    <xf numFmtId="49" fontId="36" fillId="22" borderId="3">
      <alignment horizontal="left" vertical="center"/>
    </xf>
    <xf numFmtId="49" fontId="40" fillId="22" borderId="3">
      <alignment horizontal="left" vertical="center"/>
      <protection locked="0"/>
    </xf>
    <xf numFmtId="49" fontId="40" fillId="22" borderId="3">
      <alignment horizontal="left" vertical="center"/>
    </xf>
    <xf numFmtId="4" fontId="36" fillId="22" borderId="3">
      <alignment horizontal="right" vertical="center"/>
      <protection locked="0"/>
    </xf>
    <xf numFmtId="4" fontId="36" fillId="22" borderId="3">
      <alignment horizontal="right" vertical="center"/>
      <protection locked="0"/>
    </xf>
    <xf numFmtId="4" fontId="36" fillId="22" borderId="3">
      <alignment horizontal="right" vertical="center"/>
    </xf>
    <xf numFmtId="4" fontId="36" fillId="22" borderId="3">
      <alignment horizontal="right" vertical="center"/>
    </xf>
    <xf numFmtId="4" fontId="40" fillId="22" borderId="3">
      <alignment horizontal="right" vertical="center"/>
      <protection locked="0"/>
    </xf>
    <xf numFmtId="49" fontId="44" fillId="22" borderId="3">
      <alignment horizontal="left" vertical="center"/>
      <protection locked="0"/>
    </xf>
    <xf numFmtId="49" fontId="44" fillId="22" borderId="3">
      <alignment horizontal="left" vertical="center"/>
    </xf>
    <xf numFmtId="49" fontId="45" fillId="22" borderId="3">
      <alignment horizontal="left" vertical="center"/>
      <protection locked="0"/>
    </xf>
    <xf numFmtId="49" fontId="45" fillId="22" borderId="3">
      <alignment horizontal="left" vertical="center"/>
    </xf>
    <xf numFmtId="4" fontId="44" fillId="22" borderId="3">
      <alignment horizontal="right" vertical="center"/>
      <protection locked="0"/>
    </xf>
    <xf numFmtId="4" fontId="44" fillId="22" borderId="3">
      <alignment horizontal="right" vertical="center"/>
    </xf>
    <xf numFmtId="4" fontId="46" fillId="22" borderId="3">
      <alignment horizontal="right" vertical="center"/>
      <protection locked="0"/>
    </xf>
    <xf numFmtId="49" fontId="47" fillId="0" borderId="3">
      <alignment horizontal="left" vertical="center"/>
      <protection locked="0"/>
    </xf>
    <xf numFmtId="49" fontId="47" fillId="0" borderId="3">
      <alignment horizontal="left" vertical="center"/>
    </xf>
    <xf numFmtId="49" fontId="48" fillId="0" borderId="3">
      <alignment horizontal="left" vertical="center"/>
      <protection locked="0"/>
    </xf>
    <xf numFmtId="49" fontId="48" fillId="0" borderId="3">
      <alignment horizontal="left" vertical="center"/>
    </xf>
    <xf numFmtId="4" fontId="47" fillId="0" borderId="3">
      <alignment horizontal="right" vertical="center"/>
      <protection locked="0"/>
    </xf>
    <xf numFmtId="4" fontId="47" fillId="0" borderId="3">
      <alignment horizontal="right" vertical="center"/>
    </xf>
    <xf numFmtId="4" fontId="48" fillId="0" borderId="3">
      <alignment horizontal="right" vertical="center"/>
      <protection locked="0"/>
    </xf>
    <xf numFmtId="49" fontId="49" fillId="0" borderId="3">
      <alignment horizontal="left" vertical="center"/>
      <protection locked="0"/>
    </xf>
    <xf numFmtId="49" fontId="49" fillId="0" borderId="3">
      <alignment horizontal="left" vertical="center"/>
    </xf>
    <xf numFmtId="49" fontId="50" fillId="0" borderId="3">
      <alignment horizontal="left" vertical="center"/>
      <protection locked="0"/>
    </xf>
    <xf numFmtId="49" fontId="50" fillId="0" borderId="3">
      <alignment horizontal="left" vertical="center"/>
    </xf>
    <xf numFmtId="4" fontId="49" fillId="0" borderId="3">
      <alignment horizontal="right" vertical="center"/>
      <protection locked="0"/>
    </xf>
    <xf numFmtId="4" fontId="49" fillId="0" borderId="3">
      <alignment horizontal="right" vertical="center"/>
    </xf>
    <xf numFmtId="49" fontId="47" fillId="0" borderId="3">
      <alignment horizontal="left" vertical="center"/>
      <protection locked="0"/>
    </xf>
    <xf numFmtId="49" fontId="48" fillId="0" borderId="3">
      <alignment horizontal="left" vertical="center"/>
      <protection locked="0"/>
    </xf>
    <xf numFmtId="4" fontId="47" fillId="0" borderId="3">
      <alignment horizontal="right" vertical="center"/>
      <protection locked="0"/>
    </xf>
    <xf numFmtId="0" fontId="30" fillId="0" borderId="8" applyNumberFormat="0" applyFill="0" applyAlignment="0" applyProtection="0"/>
    <xf numFmtId="0" fontId="27" fillId="23" borderId="0" applyNumberFormat="0" applyBorder="0" applyAlignment="0" applyProtection="0"/>
    <xf numFmtId="0" fontId="14" fillId="0" borderId="0"/>
    <xf numFmtId="0" fontId="14" fillId="0" borderId="0"/>
    <xf numFmtId="0" fontId="14" fillId="24" borderId="0" applyNumberFormat="0" applyFill="0" applyAlignment="0">
      <alignment horizontal="center"/>
      <protection locked="0"/>
    </xf>
    <xf numFmtId="0" fontId="2" fillId="25" borderId="9" applyNumberFormat="0" applyFont="0" applyAlignment="0" applyProtection="0"/>
    <xf numFmtId="4" fontId="51" fillId="26" borderId="3">
      <alignment horizontal="right" vertical="center"/>
      <protection locked="0"/>
    </xf>
    <xf numFmtId="4" fontId="51" fillId="27" borderId="3">
      <alignment horizontal="right" vertical="center"/>
      <protection locked="0"/>
    </xf>
    <xf numFmtId="4" fontId="51" fillId="28" borderId="3">
      <alignment horizontal="right" vertical="center"/>
      <protection locked="0"/>
    </xf>
    <xf numFmtId="0" fontId="19" fillId="20" borderId="10" applyNumberFormat="0" applyAlignment="0" applyProtection="0"/>
    <xf numFmtId="49" fontId="36" fillId="0" borderId="3">
      <alignment horizontal="left" vertical="center" wrapText="1"/>
      <protection locked="0"/>
    </xf>
    <xf numFmtId="49" fontId="36" fillId="0" borderId="3">
      <alignment horizontal="left" vertical="center" wrapText="1"/>
      <protection locked="0"/>
    </xf>
    <xf numFmtId="0" fontId="26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5" fillId="16" borderId="0" applyNumberFormat="0" applyBorder="0" applyAlignment="0" applyProtection="0"/>
    <xf numFmtId="0" fontId="17" fillId="16" borderId="0" applyNumberFormat="0" applyBorder="0" applyAlignment="0" applyProtection="0"/>
    <xf numFmtId="0" fontId="35" fillId="17" borderId="0" applyNumberFormat="0" applyBorder="0" applyAlignment="0" applyProtection="0"/>
    <xf numFmtId="0" fontId="17" fillId="17" borderId="0" applyNumberFormat="0" applyBorder="0" applyAlignment="0" applyProtection="0"/>
    <xf numFmtId="0" fontId="35" fillId="18" borderId="0" applyNumberFormat="0" applyBorder="0" applyAlignment="0" applyProtection="0"/>
    <xf numFmtId="0" fontId="17" fillId="18" borderId="0" applyNumberFormat="0" applyBorder="0" applyAlignment="0" applyProtection="0"/>
    <xf numFmtId="0" fontId="35" fillId="13" borderId="0" applyNumberFormat="0" applyBorder="0" applyAlignment="0" applyProtection="0"/>
    <xf numFmtId="0" fontId="17" fillId="13" borderId="0" applyNumberFormat="0" applyBorder="0" applyAlignment="0" applyProtection="0"/>
    <xf numFmtId="0" fontId="35" fillId="14" borderId="0" applyNumberFormat="0" applyBorder="0" applyAlignment="0" applyProtection="0"/>
    <xf numFmtId="0" fontId="17" fillId="14" borderId="0" applyNumberFormat="0" applyBorder="0" applyAlignment="0" applyProtection="0"/>
    <xf numFmtId="0" fontId="35" fillId="19" borderId="0" applyNumberFormat="0" applyBorder="0" applyAlignment="0" applyProtection="0"/>
    <xf numFmtId="0" fontId="17" fillId="19" borderId="0" applyNumberFormat="0" applyBorder="0" applyAlignment="0" applyProtection="0"/>
    <xf numFmtId="0" fontId="52" fillId="7" borderId="1" applyNumberFormat="0" applyAlignment="0" applyProtection="0"/>
    <xf numFmtId="0" fontId="18" fillId="7" borderId="1" applyNumberFormat="0" applyAlignment="0" applyProtection="0"/>
    <xf numFmtId="0" fontId="53" fillId="20" borderId="10" applyNumberFormat="0" applyAlignment="0" applyProtection="0"/>
    <xf numFmtId="0" fontId="19" fillId="20" borderId="10" applyNumberFormat="0" applyAlignment="0" applyProtection="0"/>
    <xf numFmtId="0" fontId="54" fillId="20" borderId="1" applyNumberFormat="0" applyAlignment="0" applyProtection="0"/>
    <xf numFmtId="0" fontId="20" fillId="20" borderId="1" applyNumberFormat="0" applyAlignment="0" applyProtection="0"/>
    <xf numFmtId="172" fontId="14" fillId="0" borderId="0" applyFont="0" applyFill="0" applyBorder="0" applyAlignment="0" applyProtection="0"/>
    <xf numFmtId="0" fontId="55" fillId="0" borderId="4" applyNumberFormat="0" applyFill="0" applyAlignment="0" applyProtection="0"/>
    <xf numFmtId="0" fontId="21" fillId="0" borderId="4" applyNumberFormat="0" applyFill="0" applyAlignment="0" applyProtection="0"/>
    <xf numFmtId="0" fontId="56" fillId="0" borderId="5" applyNumberFormat="0" applyFill="0" applyAlignment="0" applyProtection="0"/>
    <xf numFmtId="0" fontId="22" fillId="0" borderId="5" applyNumberFormat="0" applyFill="0" applyAlignment="0" applyProtection="0"/>
    <xf numFmtId="0" fontId="57" fillId="0" borderId="6" applyNumberFormat="0" applyFill="0" applyAlignment="0" applyProtection="0"/>
    <xf numFmtId="0" fontId="23" fillId="0" borderId="6" applyNumberFormat="0" applyFill="0" applyAlignment="0" applyProtection="0"/>
    <xf numFmtId="0" fontId="57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58" fillId="0" borderId="11" applyNumberFormat="0" applyFill="0" applyAlignment="0" applyProtection="0"/>
    <xf numFmtId="0" fontId="24" fillId="0" borderId="11" applyNumberFormat="0" applyFill="0" applyAlignment="0" applyProtection="0"/>
    <xf numFmtId="0" fontId="59" fillId="21" borderId="2" applyNumberFormat="0" applyAlignment="0" applyProtection="0"/>
    <xf numFmtId="0" fontId="25" fillId="21" borderId="2" applyNumberFormat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0" fillId="23" borderId="0" applyNumberFormat="0" applyBorder="0" applyAlignment="0" applyProtection="0"/>
    <xf numFmtId="0" fontId="27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4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" fillId="0" borderId="0"/>
    <xf numFmtId="0" fontId="74" fillId="0" borderId="0"/>
    <xf numFmtId="0" fontId="14" fillId="0" borderId="0"/>
    <xf numFmtId="0" fontId="2" fillId="0" borderId="0"/>
    <xf numFmtId="0" fontId="14" fillId="0" borderId="0"/>
    <xf numFmtId="0" fontId="14" fillId="0" borderId="0" applyNumberFormat="0" applyFont="0" applyFill="0" applyBorder="0" applyAlignment="0" applyProtection="0">
      <alignment vertical="top"/>
    </xf>
    <xf numFmtId="0" fontId="14" fillId="0" borderId="0" applyNumberFormat="0" applyFont="0" applyFill="0" applyBorder="0" applyAlignment="0" applyProtection="0">
      <alignment vertical="top"/>
    </xf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61" fillId="3" borderId="0" applyNumberFormat="0" applyBorder="0" applyAlignment="0" applyProtection="0"/>
    <xf numFmtId="0" fontId="28" fillId="3" borderId="0" applyNumberFormat="0" applyBorder="0" applyAlignment="0" applyProtection="0"/>
    <xf numFmtId="0" fontId="6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3" fillId="25" borderId="9" applyNumberFormat="0" applyFont="0" applyAlignment="0" applyProtection="0"/>
    <xf numFmtId="0" fontId="14" fillId="25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4" fillId="0" borderId="8" applyNumberFormat="0" applyFill="0" applyAlignment="0" applyProtection="0"/>
    <xf numFmtId="0" fontId="30" fillId="0" borderId="8" applyNumberFormat="0" applyFill="0" applyAlignment="0" applyProtection="0"/>
    <xf numFmtId="0" fontId="33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73" fontId="67" fillId="0" borderId="0" applyFont="0" applyFill="0" applyBorder="0" applyAlignment="0" applyProtection="0"/>
    <xf numFmtId="174" fontId="6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68" fillId="4" borderId="0" applyNumberFormat="0" applyBorder="0" applyAlignment="0" applyProtection="0"/>
    <xf numFmtId="0" fontId="32" fillId="4" borderId="0" applyNumberFormat="0" applyBorder="0" applyAlignment="0" applyProtection="0"/>
    <xf numFmtId="176" fontId="69" fillId="22" borderId="12" applyFill="0" applyBorder="0">
      <alignment horizontal="center" vertical="center" wrapText="1"/>
      <protection locked="0"/>
    </xf>
    <xf numFmtId="171" fontId="70" fillId="0" borderId="0">
      <alignment wrapText="1"/>
    </xf>
    <xf numFmtId="171" fontId="37" fillId="0" borderId="0">
      <alignment wrapText="1"/>
    </xf>
  </cellStyleXfs>
  <cellXfs count="376">
    <xf numFmtId="0" fontId="0" fillId="0" borderId="0" xfId="0"/>
    <xf numFmtId="0" fontId="5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170" fontId="7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170" fontId="5" fillId="0" borderId="0" xfId="0" applyNumberFormat="1" applyFont="1" applyFill="1" applyBorder="1" applyAlignment="1">
      <alignment horizontal="right" vertical="center" wrapText="1"/>
    </xf>
    <xf numFmtId="0" fontId="13" fillId="0" borderId="0" xfId="0" applyFont="1" applyFill="1"/>
    <xf numFmtId="170" fontId="5" fillId="0" borderId="0" xfId="0" applyNumberFormat="1" applyFont="1" applyFill="1" applyBorder="1" applyAlignment="1">
      <alignment horizontal="center" vertical="center" wrapText="1"/>
    </xf>
    <xf numFmtId="0" fontId="5" fillId="0" borderId="0" xfId="245" applyFont="1" applyFill="1" applyBorder="1" applyAlignment="1">
      <alignment vertical="center"/>
    </xf>
    <xf numFmtId="0" fontId="4" fillId="0" borderId="0" xfId="245" applyFont="1" applyFill="1" applyBorder="1" applyAlignment="1">
      <alignment vertical="center"/>
    </xf>
    <xf numFmtId="0" fontId="5" fillId="0" borderId="0" xfId="245" applyFont="1" applyFill="1" applyBorder="1" applyAlignment="1">
      <alignment horizontal="center" vertical="center"/>
    </xf>
    <xf numFmtId="0" fontId="4" fillId="0" borderId="0" xfId="245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245" applyFont="1" applyFill="1" applyBorder="1" applyAlignment="1">
      <alignment vertical="center" wrapText="1"/>
    </xf>
    <xf numFmtId="0" fontId="5" fillId="0" borderId="0" xfId="0" applyFont="1" applyFill="1"/>
    <xf numFmtId="0" fontId="4" fillId="0" borderId="0" xfId="0" quotePrefix="1" applyFont="1" applyFill="1" applyBorder="1" applyAlignment="1">
      <alignment horizontal="center"/>
    </xf>
    <xf numFmtId="170" fontId="5" fillId="0" borderId="0" xfId="245" applyNumberFormat="1" applyFont="1" applyFill="1" applyBorder="1" applyAlignment="1">
      <alignment horizontal="center" vertical="center" wrapText="1"/>
    </xf>
    <xf numFmtId="170" fontId="5" fillId="0" borderId="0" xfId="245" applyNumberFormat="1" applyFont="1" applyFill="1" applyBorder="1" applyAlignment="1">
      <alignment horizontal="right" vertical="center" wrapText="1"/>
    </xf>
    <xf numFmtId="0" fontId="5" fillId="0" borderId="0" xfId="245" applyFont="1" applyFill="1" applyBorder="1" applyAlignment="1">
      <alignment horizontal="left" vertical="center" wrapText="1"/>
    </xf>
    <xf numFmtId="3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 wrapText="1"/>
    </xf>
    <xf numFmtId="173" fontId="4" fillId="0" borderId="0" xfId="0" applyNumberFormat="1" applyFont="1" applyFill="1" applyBorder="1" applyAlignment="1">
      <alignment horizontal="center" vertical="center" wrapText="1"/>
    </xf>
    <xf numFmtId="180" fontId="5" fillId="29" borderId="3" xfId="228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0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179" fontId="4" fillId="29" borderId="3" xfId="0" applyNumberFormat="1" applyFont="1" applyFill="1" applyBorder="1" applyAlignment="1">
      <alignment horizontal="center" vertical="center" wrapText="1"/>
    </xf>
    <xf numFmtId="173" fontId="5" fillId="29" borderId="3" xfId="0" applyNumberFormat="1" applyFont="1" applyFill="1" applyBorder="1" applyAlignment="1">
      <alignment horizontal="center" vertical="center" wrapText="1"/>
    </xf>
    <xf numFmtId="173" fontId="4" fillId="29" borderId="3" xfId="0" applyNumberFormat="1" applyFont="1" applyFill="1" applyBorder="1" applyAlignment="1">
      <alignment horizontal="center" vertical="center" wrapText="1"/>
    </xf>
    <xf numFmtId="0" fontId="5" fillId="29" borderId="3" xfId="0" applyFont="1" applyFill="1" applyBorder="1" applyAlignment="1">
      <alignment horizontal="left" vertical="center" wrapText="1"/>
    </xf>
    <xf numFmtId="0" fontId="5" fillId="29" borderId="3" xfId="0" applyFont="1" applyFill="1" applyBorder="1" applyAlignment="1">
      <alignment horizontal="center" vertical="center" wrapText="1"/>
    </xf>
    <xf numFmtId="0" fontId="5" fillId="29" borderId="3" xfId="0" applyFont="1" applyFill="1" applyBorder="1" applyAlignment="1" applyProtection="1">
      <alignment horizontal="left" vertical="center" wrapText="1"/>
      <protection locked="0"/>
    </xf>
    <xf numFmtId="0" fontId="4" fillId="29" borderId="3" xfId="0" applyFont="1" applyFill="1" applyBorder="1" applyAlignment="1">
      <alignment horizontal="left" vertical="center" wrapText="1"/>
    </xf>
    <xf numFmtId="0" fontId="4" fillId="29" borderId="20" xfId="0" applyFont="1" applyFill="1" applyBorder="1" applyAlignment="1">
      <alignment horizontal="left" vertical="center" wrapText="1"/>
    </xf>
    <xf numFmtId="0" fontId="5" fillId="29" borderId="3" xfId="245" applyFont="1" applyFill="1" applyBorder="1" applyAlignment="1">
      <alignment horizontal="center" vertical="center" wrapText="1"/>
    </xf>
    <xf numFmtId="0" fontId="5" fillId="29" borderId="0" xfId="0" applyFont="1" applyFill="1" applyBorder="1" applyAlignment="1">
      <alignment vertical="center"/>
    </xf>
    <xf numFmtId="0" fontId="5" fillId="29" borderId="0" xfId="0" applyFont="1" applyFill="1" applyBorder="1" applyAlignment="1">
      <alignment horizontal="right" vertical="center"/>
    </xf>
    <xf numFmtId="0" fontId="5" fillId="29" borderId="0" xfId="0" applyFont="1" applyFill="1" applyBorder="1" applyAlignment="1">
      <alignment horizontal="center" vertical="center"/>
    </xf>
    <xf numFmtId="0" fontId="4" fillId="29" borderId="13" xfId="0" applyFont="1" applyFill="1" applyBorder="1" applyAlignment="1">
      <alignment horizontal="center" vertical="center"/>
    </xf>
    <xf numFmtId="0" fontId="5" fillId="29" borderId="13" xfId="0" applyFont="1" applyFill="1" applyBorder="1" applyAlignment="1">
      <alignment horizontal="center" vertical="center"/>
    </xf>
    <xf numFmtId="0" fontId="5" fillId="29" borderId="0" xfId="0" applyFont="1" applyFill="1" applyBorder="1" applyAlignment="1">
      <alignment horizontal="left" vertical="center"/>
    </xf>
    <xf numFmtId="0" fontId="5" fillId="29" borderId="0" xfId="0" applyFont="1" applyFill="1" applyAlignment="1">
      <alignment horizontal="left" vertical="center"/>
    </xf>
    <xf numFmtId="0" fontId="5" fillId="29" borderId="0" xfId="0" applyFont="1" applyFill="1" applyAlignment="1">
      <alignment horizontal="center" vertical="center"/>
    </xf>
    <xf numFmtId="0" fontId="5" fillId="29" borderId="0" xfId="0" applyFont="1" applyFill="1" applyAlignment="1">
      <alignment vertical="center"/>
    </xf>
    <xf numFmtId="0" fontId="5" fillId="29" borderId="0" xfId="0" applyFont="1" applyFill="1" applyBorder="1" applyAlignment="1">
      <alignment horizontal="right" vertical="center" wrapText="1"/>
    </xf>
    <xf numFmtId="0" fontId="5" fillId="29" borderId="0" xfId="0" applyFont="1" applyFill="1" applyBorder="1" applyAlignment="1">
      <alignment horizontal="center" vertical="center" wrapText="1"/>
    </xf>
    <xf numFmtId="0" fontId="5" fillId="29" borderId="14" xfId="0" applyFont="1" applyFill="1" applyBorder="1" applyAlignment="1">
      <alignment vertical="center"/>
    </xf>
    <xf numFmtId="0" fontId="5" fillId="29" borderId="15" xfId="0" applyFont="1" applyFill="1" applyBorder="1" applyAlignment="1">
      <alignment vertical="center"/>
    </xf>
    <xf numFmtId="0" fontId="5" fillId="29" borderId="16" xfId="0" applyFont="1" applyFill="1" applyBorder="1" applyAlignment="1">
      <alignment vertical="center"/>
    </xf>
    <xf numFmtId="0" fontId="5" fillId="29" borderId="3" xfId="0" applyFont="1" applyFill="1" applyBorder="1" applyAlignment="1">
      <alignment horizontal="left" vertical="center"/>
    </xf>
    <xf numFmtId="0" fontId="5" fillId="29" borderId="3" xfId="0" applyFont="1" applyFill="1" applyBorder="1" applyAlignment="1">
      <alignment horizontal="center" vertical="center"/>
    </xf>
    <xf numFmtId="0" fontId="5" fillId="29" borderId="14" xfId="0" applyFont="1" applyFill="1" applyBorder="1" applyAlignment="1">
      <alignment horizontal="left" vertical="center" wrapText="1"/>
    </xf>
    <xf numFmtId="0" fontId="5" fillId="29" borderId="3" xfId="0" applyFont="1" applyFill="1" applyBorder="1" applyAlignment="1">
      <alignment vertical="center"/>
    </xf>
    <xf numFmtId="0" fontId="4" fillId="29" borderId="3" xfId="0" applyFont="1" applyFill="1" applyBorder="1" applyAlignment="1">
      <alignment horizontal="center" vertical="center"/>
    </xf>
    <xf numFmtId="0" fontId="5" fillId="29" borderId="15" xfId="0" applyFont="1" applyFill="1" applyBorder="1" applyAlignment="1">
      <alignment vertical="center" wrapText="1"/>
    </xf>
    <xf numFmtId="0" fontId="5" fillId="29" borderId="16" xfId="0" applyFont="1" applyFill="1" applyBorder="1" applyAlignment="1">
      <alignment vertical="center" wrapText="1"/>
    </xf>
    <xf numFmtId="0" fontId="5" fillId="29" borderId="18" xfId="0" applyFont="1" applyFill="1" applyBorder="1" applyAlignment="1">
      <alignment vertical="center" wrapText="1"/>
    </xf>
    <xf numFmtId="0" fontId="5" fillId="29" borderId="19" xfId="0" applyFont="1" applyFill="1" applyBorder="1" applyAlignment="1">
      <alignment vertical="center"/>
    </xf>
    <xf numFmtId="0" fontId="4" fillId="29" borderId="3" xfId="0" applyFont="1" applyFill="1" applyBorder="1" applyAlignment="1">
      <alignment horizontal="center" vertical="center" wrapText="1"/>
    </xf>
    <xf numFmtId="0" fontId="4" fillId="29" borderId="16" xfId="0" applyFont="1" applyFill="1" applyBorder="1" applyAlignment="1">
      <alignment horizontal="center" vertical="center" wrapText="1"/>
    </xf>
    <xf numFmtId="0" fontId="4" fillId="29" borderId="16" xfId="0" applyFont="1" applyFill="1" applyBorder="1" applyAlignment="1">
      <alignment horizontal="center" vertical="center"/>
    </xf>
    <xf numFmtId="0" fontId="4" fillId="29" borderId="0" xfId="0" applyFont="1" applyFill="1" applyBorder="1" applyAlignment="1">
      <alignment horizontal="center" vertical="center"/>
    </xf>
    <xf numFmtId="0" fontId="5" fillId="29" borderId="3" xfId="182" applyFont="1" applyFill="1" applyBorder="1" applyAlignment="1">
      <alignment vertical="center" wrapText="1"/>
      <protection locked="0"/>
    </xf>
    <xf numFmtId="0" fontId="4" fillId="29" borderId="3" xfId="182" applyFont="1" applyFill="1" applyBorder="1" applyAlignment="1">
      <alignment vertical="center" wrapText="1"/>
      <protection locked="0"/>
    </xf>
    <xf numFmtId="173" fontId="5" fillId="29" borderId="0" xfId="0" applyNumberFormat="1" applyFont="1" applyFill="1" applyBorder="1" applyAlignment="1">
      <alignment vertical="center"/>
    </xf>
    <xf numFmtId="0" fontId="4" fillId="29" borderId="3" xfId="0" applyFont="1" applyFill="1" applyBorder="1" applyAlignment="1">
      <alignment vertical="center" wrapText="1"/>
    </xf>
    <xf numFmtId="0" fontId="4" fillId="29" borderId="3" xfId="0" applyFont="1" applyFill="1" applyBorder="1" applyAlignment="1" applyProtection="1">
      <alignment vertical="center" wrapText="1"/>
      <protection locked="0"/>
    </xf>
    <xf numFmtId="0" fontId="5" fillId="29" borderId="3" xfId="0" quotePrefix="1" applyFont="1" applyFill="1" applyBorder="1" applyAlignment="1">
      <alignment horizontal="center" vertical="center"/>
    </xf>
    <xf numFmtId="0" fontId="4" fillId="29" borderId="3" xfId="245" applyFont="1" applyFill="1" applyBorder="1" applyAlignment="1">
      <alignment horizontal="left" vertical="center" wrapText="1"/>
    </xf>
    <xf numFmtId="0" fontId="5" fillId="29" borderId="3" xfId="245" applyFont="1" applyFill="1" applyBorder="1" applyAlignment="1">
      <alignment horizontal="left" vertical="center" wrapText="1"/>
    </xf>
    <xf numFmtId="0" fontId="5" fillId="29" borderId="3" xfId="245" applyFont="1" applyFill="1" applyBorder="1" applyAlignment="1">
      <alignment horizontal="center" vertical="center"/>
    </xf>
    <xf numFmtId="0" fontId="4" fillId="29" borderId="3" xfId="0" applyFont="1" applyFill="1" applyBorder="1" applyAlignment="1" applyProtection="1">
      <alignment horizontal="left" vertical="center" wrapText="1"/>
      <protection locked="0"/>
    </xf>
    <xf numFmtId="0" fontId="4" fillId="29" borderId="20" xfId="0" applyFont="1" applyFill="1" applyBorder="1" applyAlignment="1" applyProtection="1">
      <alignment horizontal="left" vertical="center" wrapText="1"/>
      <protection locked="0"/>
    </xf>
    <xf numFmtId="170" fontId="5" fillId="29" borderId="3" xfId="0" applyNumberFormat="1" applyFont="1" applyFill="1" applyBorder="1" applyAlignment="1">
      <alignment horizontal="center" vertical="center" wrapText="1"/>
    </xf>
    <xf numFmtId="0" fontId="5" fillId="29" borderId="19" xfId="0" quotePrefix="1" applyFont="1" applyFill="1" applyBorder="1" applyAlignment="1">
      <alignment horizontal="center" vertical="center"/>
    </xf>
    <xf numFmtId="0" fontId="4" fillId="29" borderId="19" xfId="0" applyFont="1" applyFill="1" applyBorder="1" applyAlignment="1" applyProtection="1">
      <alignment horizontal="left" vertical="center" wrapText="1"/>
      <protection locked="0"/>
    </xf>
    <xf numFmtId="4" fontId="5" fillId="29" borderId="3" xfId="0" applyNumberFormat="1" applyFont="1" applyFill="1" applyBorder="1" applyAlignment="1">
      <alignment horizontal="center" vertical="center" wrapText="1"/>
    </xf>
    <xf numFmtId="0" fontId="5" fillId="29" borderId="20" xfId="0" applyFont="1" applyFill="1" applyBorder="1" applyAlignment="1" applyProtection="1">
      <alignment horizontal="left" vertical="center" wrapText="1"/>
      <protection locked="0"/>
    </xf>
    <xf numFmtId="0" fontId="5" fillId="29" borderId="20" xfId="0" applyFont="1" applyFill="1" applyBorder="1" applyAlignment="1">
      <alignment horizontal="center" vertical="center"/>
    </xf>
    <xf numFmtId="169" fontId="5" fillId="29" borderId="3" xfId="237" applyNumberFormat="1" applyFont="1" applyFill="1" applyBorder="1" applyAlignment="1">
      <alignment horizontal="center" vertical="center" wrapText="1"/>
    </xf>
    <xf numFmtId="0" fontId="5" fillId="29" borderId="19" xfId="0" applyFont="1" applyFill="1" applyBorder="1" applyAlignment="1" applyProtection="1">
      <alignment horizontal="left" vertical="center" wrapText="1"/>
      <protection locked="0"/>
    </xf>
    <xf numFmtId="0" fontId="5" fillId="29" borderId="19" xfId="0" applyFont="1" applyFill="1" applyBorder="1" applyAlignment="1">
      <alignment horizontal="center" vertical="center"/>
    </xf>
    <xf numFmtId="0" fontId="4" fillId="29" borderId="0" xfId="0" applyFont="1" applyFill="1" applyBorder="1" applyAlignment="1">
      <alignment vertical="center"/>
    </xf>
    <xf numFmtId="49" fontId="5" fillId="29" borderId="20" xfId="0" applyNumberFormat="1" applyFont="1" applyFill="1" applyBorder="1" applyAlignment="1">
      <alignment horizontal="center" vertical="center"/>
    </xf>
    <xf numFmtId="49" fontId="5" fillId="29" borderId="3" xfId="0" applyNumberFormat="1" applyFont="1" applyFill="1" applyBorder="1" applyAlignment="1">
      <alignment horizontal="center" vertical="center"/>
    </xf>
    <xf numFmtId="49" fontId="5" fillId="29" borderId="19" xfId="0" applyNumberFormat="1" applyFont="1" applyFill="1" applyBorder="1" applyAlignment="1">
      <alignment horizontal="center" vertical="center"/>
    </xf>
    <xf numFmtId="3" fontId="4" fillId="29" borderId="3" xfId="0" applyNumberFormat="1" applyFont="1" applyFill="1" applyBorder="1" applyAlignment="1">
      <alignment horizontal="right" vertical="center" wrapText="1"/>
    </xf>
    <xf numFmtId="3" fontId="5" fillId="29" borderId="3" xfId="0" applyNumberFormat="1" applyFont="1" applyFill="1" applyBorder="1" applyAlignment="1">
      <alignment horizontal="right" vertical="center" wrapText="1"/>
    </xf>
    <xf numFmtId="179" fontId="5" fillId="29" borderId="3" xfId="0" applyNumberFormat="1" applyFont="1" applyFill="1" applyBorder="1" applyAlignment="1">
      <alignment horizontal="center" vertical="center" wrapText="1"/>
    </xf>
    <xf numFmtId="0" fontId="4" fillId="29" borderId="0" xfId="0" applyFont="1" applyFill="1" applyBorder="1" applyAlignment="1" applyProtection="1">
      <alignment horizontal="left" vertical="center"/>
      <protection locked="0"/>
    </xf>
    <xf numFmtId="170" fontId="4" fillId="29" borderId="0" xfId="0" applyNumberFormat="1" applyFont="1" applyFill="1" applyBorder="1" applyAlignment="1">
      <alignment horizontal="center" vertical="center" wrapText="1"/>
    </xf>
    <xf numFmtId="170" fontId="4" fillId="29" borderId="0" xfId="0" applyNumberFormat="1" applyFont="1" applyFill="1" applyBorder="1" applyAlignment="1">
      <alignment horizontal="right" vertical="center" wrapText="1"/>
    </xf>
    <xf numFmtId="170" fontId="5" fillId="29" borderId="0" xfId="0" applyNumberFormat="1" applyFont="1" applyFill="1" applyBorder="1" applyAlignment="1">
      <alignment horizontal="center" vertical="center" wrapText="1"/>
    </xf>
    <xf numFmtId="0" fontId="4" fillId="29" borderId="0" xfId="0" applyFont="1" applyFill="1" applyBorder="1" applyAlignment="1">
      <alignment horizontal="left" vertical="center" wrapText="1"/>
    </xf>
    <xf numFmtId="0" fontId="5" fillId="29" borderId="0" xfId="0" quotePrefix="1" applyFont="1" applyFill="1" applyBorder="1" applyAlignment="1">
      <alignment horizontal="center" vertical="center"/>
    </xf>
    <xf numFmtId="170" fontId="7" fillId="29" borderId="0" xfId="0" applyNumberFormat="1" applyFont="1" applyFill="1" applyBorder="1" applyAlignment="1">
      <alignment vertical="center"/>
    </xf>
    <xf numFmtId="0" fontId="5" fillId="29" borderId="0" xfId="0" applyFont="1" applyFill="1" applyBorder="1" applyAlignment="1">
      <alignment vertical="center" wrapText="1"/>
    </xf>
    <xf numFmtId="0" fontId="4" fillId="29" borderId="0" xfId="0" applyFont="1" applyFill="1" applyBorder="1" applyAlignment="1">
      <alignment horizontal="center" vertical="center" wrapText="1"/>
    </xf>
    <xf numFmtId="0" fontId="5" fillId="29" borderId="3" xfId="0" applyFont="1" applyFill="1" applyBorder="1" applyAlignment="1">
      <alignment horizontal="center" vertical="center" wrapText="1" shrinkToFit="1"/>
    </xf>
    <xf numFmtId="49" fontId="4" fillId="29" borderId="3" xfId="0" applyNumberFormat="1" applyFont="1" applyFill="1" applyBorder="1" applyAlignment="1">
      <alignment horizontal="left" vertical="center" wrapText="1"/>
    </xf>
    <xf numFmtId="49" fontId="5" fillId="29" borderId="3" xfId="0" applyNumberFormat="1" applyFont="1" applyFill="1" applyBorder="1" applyAlignment="1">
      <alignment horizontal="left" vertical="center" wrapText="1"/>
    </xf>
    <xf numFmtId="0" fontId="7" fillId="29" borderId="3" xfId="0" applyFont="1" applyFill="1" applyBorder="1" applyAlignment="1">
      <alignment horizontal="left" vertical="center" wrapText="1"/>
    </xf>
    <xf numFmtId="0" fontId="7" fillId="29" borderId="3" xfId="0" applyFont="1" applyFill="1" applyBorder="1" applyAlignment="1">
      <alignment horizontal="center" vertical="center" wrapText="1"/>
    </xf>
    <xf numFmtId="173" fontId="7" fillId="29" borderId="3" xfId="0" applyNumberFormat="1" applyFont="1" applyFill="1" applyBorder="1" applyAlignment="1">
      <alignment horizontal="center" vertical="center" wrapText="1"/>
    </xf>
    <xf numFmtId="0" fontId="4" fillId="29" borderId="3" xfId="0" quotePrefix="1" applyFont="1" applyFill="1" applyBorder="1" applyAlignment="1">
      <alignment horizontal="center" vertical="center"/>
    </xf>
    <xf numFmtId="0" fontId="7" fillId="29" borderId="3" xfId="0" quotePrefix="1" applyFont="1" applyFill="1" applyBorder="1" applyAlignment="1">
      <alignment horizontal="center" vertical="center"/>
    </xf>
    <xf numFmtId="49" fontId="7" fillId="29" borderId="3" xfId="0" applyNumberFormat="1" applyFont="1" applyFill="1" applyBorder="1" applyAlignment="1">
      <alignment horizontal="left" vertical="center" wrapText="1"/>
    </xf>
    <xf numFmtId="0" fontId="5" fillId="29" borderId="3" xfId="0" applyFont="1" applyFill="1" applyBorder="1" applyAlignment="1">
      <alignment horizontal="left" vertical="center" wrapText="1" shrinkToFit="1"/>
    </xf>
    <xf numFmtId="0" fontId="5" fillId="29" borderId="3" xfId="0" applyFont="1" applyFill="1" applyBorder="1" applyAlignment="1">
      <alignment horizontal="center"/>
    </xf>
    <xf numFmtId="0" fontId="5" fillId="29" borderId="3" xfId="0" quotePrefix="1" applyFont="1" applyFill="1" applyBorder="1" applyAlignment="1">
      <alignment horizontal="center"/>
    </xf>
    <xf numFmtId="0" fontId="4" fillId="29" borderId="3" xfId="0" quotePrefix="1" applyFont="1" applyFill="1" applyBorder="1" applyAlignment="1">
      <alignment horizontal="center"/>
    </xf>
    <xf numFmtId="0" fontId="5" fillId="29" borderId="0" xfId="245" applyFont="1" applyFill="1" applyBorder="1" applyAlignment="1">
      <alignment horizontal="center" vertical="center"/>
    </xf>
    <xf numFmtId="0" fontId="4" fillId="29" borderId="3" xfId="245" applyFont="1" applyFill="1" applyBorder="1" applyAlignment="1">
      <alignment horizontal="center" vertical="center"/>
    </xf>
    <xf numFmtId="0" fontId="4" fillId="29" borderId="14" xfId="245" applyFont="1" applyFill="1" applyBorder="1" applyAlignment="1">
      <alignment horizontal="left" vertical="center" wrapText="1"/>
    </xf>
    <xf numFmtId="0" fontId="4" fillId="29" borderId="15" xfId="245" applyFont="1" applyFill="1" applyBorder="1" applyAlignment="1">
      <alignment horizontal="left" vertical="center" wrapText="1"/>
    </xf>
    <xf numFmtId="0" fontId="4" fillId="29" borderId="16" xfId="245" applyFont="1" applyFill="1" applyBorder="1" applyAlignment="1">
      <alignment horizontal="left" vertical="center" wrapText="1"/>
    </xf>
    <xf numFmtId="0" fontId="16" fillId="29" borderId="0" xfId="245" applyFont="1" applyFill="1"/>
    <xf numFmtId="0" fontId="4" fillId="29" borderId="20" xfId="0" quotePrefix="1" applyFont="1" applyFill="1" applyBorder="1" applyAlignment="1">
      <alignment horizontal="center" vertical="center"/>
    </xf>
    <xf numFmtId="0" fontId="7" fillId="29" borderId="3" xfId="0" applyFont="1" applyFill="1" applyBorder="1" applyAlignment="1">
      <alignment horizontal="center" vertical="center"/>
    </xf>
    <xf numFmtId="0" fontId="4" fillId="29" borderId="19" xfId="245" applyFont="1" applyFill="1" applyBorder="1" applyAlignment="1">
      <alignment horizontal="left" vertical="center" wrapText="1"/>
    </xf>
    <xf numFmtId="0" fontId="4" fillId="29" borderId="19" xfId="0" quotePrefix="1" applyFont="1" applyFill="1" applyBorder="1" applyAlignment="1">
      <alignment horizontal="center" vertical="center"/>
    </xf>
    <xf numFmtId="0" fontId="4" fillId="29" borderId="0" xfId="0" applyFont="1" applyFill="1" applyAlignment="1">
      <alignment vertical="center"/>
    </xf>
    <xf numFmtId="0" fontId="4" fillId="29" borderId="0" xfId="0" quotePrefix="1" applyFont="1" applyFill="1" applyBorder="1" applyAlignment="1">
      <alignment horizontal="center" vertical="center"/>
    </xf>
    <xf numFmtId="169" fontId="4" fillId="29" borderId="0" xfId="0" applyNumberFormat="1" applyFont="1" applyFill="1" applyBorder="1" applyAlignment="1">
      <alignment horizontal="center" vertical="center" wrapText="1"/>
    </xf>
    <xf numFmtId="169" fontId="4" fillId="29" borderId="0" xfId="0" applyNumberFormat="1" applyFont="1" applyFill="1" applyBorder="1" applyAlignment="1">
      <alignment horizontal="right" vertical="center" wrapText="1"/>
    </xf>
    <xf numFmtId="169" fontId="4" fillId="29" borderId="0" xfId="0" applyNumberFormat="1" applyFont="1" applyFill="1" applyBorder="1" applyAlignment="1">
      <alignment horizontal="right" vertical="center"/>
    </xf>
    <xf numFmtId="0" fontId="6" fillId="29" borderId="0" xfId="0" applyFont="1" applyFill="1" applyBorder="1" applyAlignment="1">
      <alignment vertical="center"/>
    </xf>
    <xf numFmtId="0" fontId="5" fillId="29" borderId="0" xfId="245" applyFont="1" applyFill="1" applyBorder="1" applyAlignment="1">
      <alignment vertical="center" wrapText="1"/>
    </xf>
    <xf numFmtId="0" fontId="5" fillId="29" borderId="0" xfId="245" applyFont="1" applyFill="1" applyBorder="1" applyAlignment="1">
      <alignment vertical="center"/>
    </xf>
    <xf numFmtId="0" fontId="5" fillId="29" borderId="3" xfId="0" quotePrefix="1" applyNumberFormat="1" applyFont="1" applyFill="1" applyBorder="1" applyAlignment="1">
      <alignment horizontal="center" vertical="center" wrapText="1"/>
    </xf>
    <xf numFmtId="0" fontId="5" fillId="29" borderId="3" xfId="0" applyNumberFormat="1" applyFont="1" applyFill="1" applyBorder="1" applyAlignment="1">
      <alignment horizontal="center" vertical="center" wrapText="1"/>
    </xf>
    <xf numFmtId="0" fontId="5" fillId="29" borderId="3" xfId="0" applyNumberFormat="1" applyFont="1" applyFill="1" applyBorder="1" applyAlignment="1">
      <alignment horizontal="center" vertical="center"/>
    </xf>
    <xf numFmtId="0" fontId="5" fillId="29" borderId="3" xfId="237" applyFont="1" applyFill="1" applyBorder="1" applyAlignment="1">
      <alignment horizontal="center" vertical="center"/>
    </xf>
    <xf numFmtId="0" fontId="4" fillId="29" borderId="3" xfId="237" applyFont="1" applyFill="1" applyBorder="1" applyAlignment="1">
      <alignment horizontal="left" vertical="center"/>
    </xf>
    <xf numFmtId="0" fontId="5" fillId="29" borderId="3" xfId="237" applyNumberFormat="1" applyFont="1" applyFill="1" applyBorder="1" applyAlignment="1">
      <alignment horizontal="center" vertical="center" wrapText="1"/>
    </xf>
    <xf numFmtId="181" fontId="5" fillId="29" borderId="3" xfId="237" applyNumberFormat="1" applyFont="1" applyFill="1" applyBorder="1" applyAlignment="1">
      <alignment horizontal="center" vertical="center" wrapText="1"/>
    </xf>
    <xf numFmtId="49" fontId="5" fillId="29" borderId="3" xfId="237" applyNumberFormat="1" applyFont="1" applyFill="1" applyBorder="1" applyAlignment="1">
      <alignment horizontal="left" vertical="center" wrapText="1"/>
    </xf>
    <xf numFmtId="0" fontId="5" fillId="29" borderId="3" xfId="237" applyNumberFormat="1" applyFont="1" applyFill="1" applyBorder="1" applyAlignment="1">
      <alignment horizontal="left" vertical="top" wrapText="1"/>
    </xf>
    <xf numFmtId="4" fontId="5" fillId="29" borderId="3" xfId="237" applyNumberFormat="1" applyFont="1" applyFill="1" applyBorder="1" applyAlignment="1">
      <alignment horizontal="center" vertical="center" wrapText="1"/>
    </xf>
    <xf numFmtId="0" fontId="5" fillId="29" borderId="3" xfId="237" applyFont="1" applyFill="1" applyBorder="1" applyAlignment="1">
      <alignment horizontal="center" vertical="center" wrapText="1"/>
    </xf>
    <xf numFmtId="182" fontId="5" fillId="29" borderId="3" xfId="237" applyNumberFormat="1" applyFont="1" applyFill="1" applyBorder="1" applyAlignment="1">
      <alignment horizontal="center" vertical="center" wrapText="1"/>
    </xf>
    <xf numFmtId="0" fontId="5" fillId="29" borderId="3" xfId="237" applyNumberFormat="1" applyFont="1" applyFill="1" applyBorder="1" applyAlignment="1">
      <alignment horizontal="left" vertical="center" wrapText="1"/>
    </xf>
    <xf numFmtId="0" fontId="4" fillId="29" borderId="0" xfId="0" applyFont="1" applyFill="1" applyBorder="1" applyAlignment="1">
      <alignment vertical="center" wrapText="1"/>
    </xf>
    <xf numFmtId="0" fontId="5" fillId="29" borderId="0" xfId="0" applyFont="1" applyFill="1" applyAlignment="1">
      <alignment vertical="center" wrapText="1"/>
    </xf>
    <xf numFmtId="4" fontId="5" fillId="29" borderId="0" xfId="0" applyNumberFormat="1" applyFont="1" applyFill="1" applyBorder="1" applyAlignment="1">
      <alignment vertical="center"/>
    </xf>
    <xf numFmtId="178" fontId="5" fillId="29" borderId="0" xfId="0" applyNumberFormat="1" applyFont="1" applyFill="1" applyBorder="1" applyAlignment="1">
      <alignment vertical="center"/>
    </xf>
    <xf numFmtId="0" fontId="5" fillId="29" borderId="0" xfId="0" applyFont="1" applyFill="1" applyBorder="1"/>
    <xf numFmtId="0" fontId="5" fillId="29" borderId="0" xfId="0" applyFont="1" applyFill="1" applyBorder="1" applyAlignment="1">
      <alignment horizontal="left" vertical="center" wrapText="1" shrinkToFit="1"/>
    </xf>
    <xf numFmtId="0" fontId="9" fillId="29" borderId="0" xfId="0" applyFont="1" applyFill="1" applyAlignment="1">
      <alignment horizontal="center" vertical="center"/>
    </xf>
    <xf numFmtId="0" fontId="5" fillId="29" borderId="14" xfId="0" applyFont="1" applyFill="1" applyBorder="1" applyAlignment="1">
      <alignment horizontal="center" vertical="center"/>
    </xf>
    <xf numFmtId="0" fontId="11" fillId="29" borderId="14" xfId="0" applyNumberFormat="1" applyFont="1" applyFill="1" applyBorder="1" applyAlignment="1">
      <alignment horizontal="center" vertical="center" wrapText="1"/>
    </xf>
    <xf numFmtId="0" fontId="11" fillId="29" borderId="0" xfId="0" applyFont="1" applyFill="1" applyBorder="1" applyAlignment="1">
      <alignment horizontal="center" vertical="center"/>
    </xf>
    <xf numFmtId="0" fontId="11" fillId="29" borderId="0" xfId="0" applyFont="1" applyFill="1" applyAlignment="1">
      <alignment vertical="center"/>
    </xf>
    <xf numFmtId="178" fontId="5" fillId="29" borderId="3" xfId="0" applyNumberFormat="1" applyFont="1" applyFill="1" applyBorder="1" applyAlignment="1">
      <alignment horizontal="center" vertical="center" wrapText="1"/>
    </xf>
    <xf numFmtId="177" fontId="5" fillId="29" borderId="3" xfId="0" applyNumberFormat="1" applyFont="1" applyFill="1" applyBorder="1" applyAlignment="1">
      <alignment horizontal="center" vertical="center" wrapText="1"/>
    </xf>
    <xf numFmtId="170" fontId="4" fillId="29" borderId="3" xfId="0" applyNumberFormat="1" applyFont="1" applyFill="1" applyBorder="1" applyAlignment="1">
      <alignment horizontal="center" vertical="center" wrapText="1"/>
    </xf>
    <xf numFmtId="178" fontId="4" fillId="29" borderId="3" xfId="0" applyNumberFormat="1" applyFont="1" applyFill="1" applyBorder="1" applyAlignment="1">
      <alignment horizontal="center" vertical="center" wrapText="1"/>
    </xf>
    <xf numFmtId="177" fontId="4" fillId="29" borderId="3" xfId="0" applyNumberFormat="1" applyFont="1" applyFill="1" applyBorder="1" applyAlignment="1">
      <alignment horizontal="center" vertical="center" wrapText="1"/>
    </xf>
    <xf numFmtId="1" fontId="5" fillId="29" borderId="0" xfId="0" applyNumberFormat="1" applyFont="1" applyFill="1" applyBorder="1" applyAlignment="1">
      <alignment horizontal="center" vertical="center"/>
    </xf>
    <xf numFmtId="0" fontId="10" fillId="29" borderId="0" xfId="0" applyFont="1" applyFill="1" applyBorder="1" applyAlignment="1">
      <alignment vertical="center"/>
    </xf>
    <xf numFmtId="0" fontId="4" fillId="29" borderId="0" xfId="0" applyFont="1" applyFill="1" applyBorder="1" applyAlignment="1">
      <alignment horizontal="right" vertical="center"/>
    </xf>
    <xf numFmtId="170" fontId="5" fillId="29" borderId="0" xfId="0" applyNumberFormat="1" applyFont="1" applyFill="1" applyAlignment="1">
      <alignment vertical="center"/>
    </xf>
    <xf numFmtId="0" fontId="5" fillId="29" borderId="0" xfId="0" applyFont="1" applyFill="1" applyAlignment="1">
      <alignment horizontal="right" vertical="center"/>
    </xf>
    <xf numFmtId="0" fontId="4" fillId="29" borderId="0" xfId="0" applyFont="1" applyFill="1" applyBorder="1" applyAlignment="1">
      <alignment horizontal="left" vertical="center"/>
    </xf>
    <xf numFmtId="0" fontId="4" fillId="29" borderId="13" xfId="0" applyFont="1" applyFill="1" applyBorder="1" applyAlignment="1">
      <alignment horizontal="left" vertical="center" wrapText="1"/>
    </xf>
    <xf numFmtId="0" fontId="11" fillId="29" borderId="3" xfId="0" applyFont="1" applyFill="1" applyBorder="1" applyAlignment="1">
      <alignment horizontal="center" vertical="center" wrapText="1" shrinkToFit="1"/>
    </xf>
    <xf numFmtId="0" fontId="11" fillId="29" borderId="14" xfId="0" applyFont="1" applyFill="1" applyBorder="1" applyAlignment="1">
      <alignment horizontal="center" vertical="center" wrapText="1" shrinkToFit="1"/>
    </xf>
    <xf numFmtId="0" fontId="6" fillId="29" borderId="0" xfId="0" applyFont="1" applyFill="1"/>
    <xf numFmtId="170" fontId="4" fillId="29" borderId="0" xfId="0" applyNumberFormat="1" applyFont="1" applyFill="1" applyBorder="1" applyAlignment="1">
      <alignment horizontal="center" vertical="center"/>
    </xf>
    <xf numFmtId="3" fontId="11" fillId="29" borderId="3" xfId="0" applyNumberFormat="1" applyFont="1" applyFill="1" applyBorder="1" applyAlignment="1">
      <alignment horizontal="center" vertical="center" wrapText="1" shrinkToFit="1"/>
    </xf>
    <xf numFmtId="0" fontId="11" fillId="29" borderId="3" xfId="0" applyFont="1" applyFill="1" applyBorder="1" applyAlignment="1">
      <alignment horizontal="left" vertical="center" wrapText="1" shrinkToFit="1"/>
    </xf>
    <xf numFmtId="0" fontId="5" fillId="29" borderId="13" xfId="0" applyFont="1" applyFill="1" applyBorder="1" applyAlignment="1">
      <alignment vertical="center"/>
    </xf>
    <xf numFmtId="0" fontId="13" fillId="29" borderId="0" xfId="0" applyFont="1" applyFill="1" applyAlignment="1">
      <alignment horizontal="right" vertical="center"/>
    </xf>
    <xf numFmtId="3" fontId="5" fillId="29" borderId="3" xfId="0" applyNumberFormat="1" applyFont="1" applyFill="1" applyBorder="1" applyAlignment="1">
      <alignment horizontal="center" vertical="center" wrapText="1"/>
    </xf>
    <xf numFmtId="169" fontId="5" fillId="29" borderId="3" xfId="0" applyNumberFormat="1" applyFont="1" applyFill="1" applyBorder="1" applyAlignment="1">
      <alignment horizontal="center" vertical="center" wrapText="1"/>
    </xf>
    <xf numFmtId="169" fontId="5" fillId="29" borderId="0" xfId="0" applyNumberFormat="1" applyFont="1" applyFill="1" applyBorder="1" applyAlignment="1">
      <alignment horizontal="center" vertical="center" wrapText="1"/>
    </xf>
    <xf numFmtId="0" fontId="16" fillId="29" borderId="0" xfId="0" applyFont="1" applyFill="1" applyAlignment="1">
      <alignment vertical="center"/>
    </xf>
    <xf numFmtId="0" fontId="16" fillId="29" borderId="0" xfId="0" applyFont="1" applyFill="1"/>
    <xf numFmtId="0" fontId="16" fillId="29" borderId="0" xfId="0" applyFont="1" applyFill="1" applyAlignment="1">
      <alignment horizontal="center" vertical="center"/>
    </xf>
    <xf numFmtId="3" fontId="5" fillId="29" borderId="3" xfId="0" applyNumberFormat="1" applyFont="1" applyFill="1" applyBorder="1" applyAlignment="1">
      <alignment horizontal="left" vertical="center" wrapText="1"/>
    </xf>
    <xf numFmtId="0" fontId="5" fillId="29" borderId="0" xfId="0" applyFont="1" applyFill="1" applyAlignment="1"/>
    <xf numFmtId="0" fontId="5" fillId="29" borderId="0" xfId="0" applyFont="1" applyFill="1" applyBorder="1" applyAlignment="1">
      <alignment horizontal="center"/>
    </xf>
    <xf numFmtId="0" fontId="5" fillId="29" borderId="0" xfId="0" applyFont="1" applyFill="1" applyBorder="1" applyAlignment="1"/>
    <xf numFmtId="0" fontId="7" fillId="29" borderId="0" xfId="0" applyFont="1" applyFill="1" applyAlignment="1">
      <alignment horizontal="center" vertical="center"/>
    </xf>
    <xf numFmtId="0" fontId="7" fillId="29" borderId="0" xfId="0" applyFont="1" applyFill="1" applyBorder="1" applyAlignment="1">
      <alignment horizontal="center" vertical="center"/>
    </xf>
    <xf numFmtId="0" fontId="5" fillId="29" borderId="0" xfId="0" applyFont="1" applyFill="1" applyAlignment="1">
      <alignment vertical="center" wrapText="1" shrinkToFit="1"/>
    </xf>
    <xf numFmtId="0" fontId="5" fillId="29" borderId="0" xfId="0" applyFont="1" applyFill="1" applyBorder="1" applyAlignment="1">
      <alignment vertical="center" wrapText="1" shrinkToFit="1"/>
    </xf>
    <xf numFmtId="0" fontId="4" fillId="29" borderId="0" xfId="0" applyFont="1" applyFill="1" applyAlignment="1">
      <alignment horizontal="right" vertical="center"/>
    </xf>
    <xf numFmtId="0" fontId="8" fillId="29" borderId="0" xfId="0" applyFont="1" applyFill="1" applyAlignment="1">
      <alignment vertical="center"/>
    </xf>
    <xf numFmtId="0" fontId="5" fillId="29" borderId="3" xfId="0" applyFont="1" applyFill="1" applyBorder="1" applyAlignment="1">
      <alignment horizontal="center" vertical="center"/>
    </xf>
    <xf numFmtId="0" fontId="5" fillId="29" borderId="3" xfId="0" applyFont="1" applyFill="1" applyBorder="1" applyAlignment="1">
      <alignment horizontal="center" vertical="center" wrapText="1"/>
    </xf>
    <xf numFmtId="0" fontId="5" fillId="29" borderId="3" xfId="0" applyFont="1" applyFill="1" applyBorder="1" applyAlignment="1">
      <alignment horizontal="left" vertical="center" wrapText="1"/>
    </xf>
    <xf numFmtId="0" fontId="5" fillId="29" borderId="15" xfId="0" applyFont="1" applyFill="1" applyBorder="1" applyAlignment="1">
      <alignment horizontal="left" vertical="center" wrapText="1"/>
    </xf>
    <xf numFmtId="0" fontId="0" fillId="29" borderId="15" xfId="0" applyFill="1" applyBorder="1" applyAlignment="1">
      <alignment horizontal="left" vertical="center" wrapText="1"/>
    </xf>
    <xf numFmtId="0" fontId="0" fillId="29" borderId="16" xfId="0" applyFill="1" applyBorder="1" applyAlignment="1">
      <alignment horizontal="left" vertical="center" wrapText="1"/>
    </xf>
    <xf numFmtId="0" fontId="5" fillId="29" borderId="0" xfId="0" applyFont="1" applyFill="1" applyBorder="1" applyAlignment="1">
      <alignment horizontal="center" vertical="center"/>
    </xf>
    <xf numFmtId="0" fontId="4" fillId="29" borderId="15" xfId="0" applyFont="1" applyFill="1" applyBorder="1" applyAlignment="1">
      <alignment horizontal="left" vertical="center" wrapText="1"/>
    </xf>
    <xf numFmtId="0" fontId="72" fillId="29" borderId="13" xfId="0" applyFont="1" applyFill="1" applyBorder="1" applyAlignment="1">
      <alignment horizontal="left" vertical="center" wrapText="1"/>
    </xf>
    <xf numFmtId="0" fontId="73" fillId="29" borderId="13" xfId="0" applyFont="1" applyFill="1" applyBorder="1" applyAlignment="1">
      <alignment horizontal="left" vertical="center" wrapText="1"/>
    </xf>
    <xf numFmtId="0" fontId="5" fillId="29" borderId="0" xfId="0" applyFont="1" applyFill="1" applyBorder="1" applyAlignment="1">
      <alignment horizontal="left" vertical="center"/>
    </xf>
    <xf numFmtId="0" fontId="5" fillId="29" borderId="13" xfId="0" applyFont="1" applyFill="1" applyBorder="1" applyAlignment="1">
      <alignment horizontal="left" vertical="center" wrapText="1"/>
    </xf>
    <xf numFmtId="0" fontId="4" fillId="29" borderId="3" xfId="0" applyFont="1" applyFill="1" applyBorder="1" applyAlignment="1">
      <alignment horizontal="center" vertical="center"/>
    </xf>
    <xf numFmtId="0" fontId="5" fillId="29" borderId="19" xfId="0" applyFont="1" applyFill="1" applyBorder="1" applyAlignment="1">
      <alignment horizontal="center" vertical="center" wrapText="1" shrinkToFit="1"/>
    </xf>
    <xf numFmtId="0" fontId="5" fillId="29" borderId="20" xfId="0" applyFont="1" applyFill="1" applyBorder="1" applyAlignment="1">
      <alignment horizontal="center" vertical="center" wrapText="1" shrinkToFit="1"/>
    </xf>
    <xf numFmtId="0" fontId="5" fillId="29" borderId="19" xfId="0" applyFont="1" applyFill="1" applyBorder="1" applyAlignment="1">
      <alignment horizontal="center" vertical="center" wrapText="1"/>
    </xf>
    <xf numFmtId="0" fontId="5" fillId="29" borderId="20" xfId="0" applyFont="1" applyFill="1" applyBorder="1" applyAlignment="1">
      <alignment horizontal="center" vertical="center" wrapText="1"/>
    </xf>
    <xf numFmtId="0" fontId="5" fillId="29" borderId="3" xfId="0" applyFont="1" applyFill="1" applyBorder="1" applyAlignment="1">
      <alignment horizontal="center" vertical="center"/>
    </xf>
    <xf numFmtId="0" fontId="5" fillId="29" borderId="3" xfId="0" applyFont="1" applyFill="1" applyBorder="1" applyAlignment="1">
      <alignment horizontal="center" vertical="center" wrapText="1"/>
    </xf>
    <xf numFmtId="0" fontId="4" fillId="29" borderId="3" xfId="0" applyFont="1" applyFill="1" applyBorder="1" applyAlignment="1">
      <alignment horizontal="center" vertical="center" wrapText="1"/>
    </xf>
    <xf numFmtId="0" fontId="5" fillId="29" borderId="0" xfId="0" applyFont="1" applyFill="1" applyAlignment="1">
      <alignment horizontal="center" vertical="center"/>
    </xf>
    <xf numFmtId="0" fontId="4" fillId="29" borderId="0" xfId="0" applyFont="1" applyFill="1" applyBorder="1" applyAlignment="1">
      <alignment horizontal="center" vertical="center"/>
    </xf>
    <xf numFmtId="0" fontId="5" fillId="29" borderId="0" xfId="0" applyFont="1" applyFill="1" applyAlignment="1">
      <alignment horizontal="left" vertical="center"/>
    </xf>
    <xf numFmtId="0" fontId="5" fillId="29" borderId="0" xfId="0" applyFont="1" applyFill="1" applyBorder="1" applyAlignment="1">
      <alignment horizontal="left" vertical="center" wrapText="1"/>
    </xf>
    <xf numFmtId="0" fontId="4" fillId="29" borderId="13" xfId="0" applyFont="1" applyFill="1" applyBorder="1" applyAlignment="1">
      <alignment horizontal="left" vertical="center" wrapText="1"/>
    </xf>
    <xf numFmtId="170" fontId="5" fillId="29" borderId="0" xfId="0" applyNumberFormat="1" applyFont="1" applyFill="1" applyBorder="1" applyAlignment="1">
      <alignment horizontal="center" vertical="center" wrapText="1"/>
    </xf>
    <xf numFmtId="170" fontId="5" fillId="29" borderId="0" xfId="0" quotePrefix="1" applyNumberFormat="1" applyFont="1" applyFill="1" applyBorder="1" applyAlignment="1">
      <alignment horizontal="center" vertical="center" wrapText="1"/>
    </xf>
    <xf numFmtId="0" fontId="6" fillId="29" borderId="0" xfId="0" applyFont="1" applyFill="1" applyBorder="1" applyAlignment="1">
      <alignment vertical="center"/>
    </xf>
    <xf numFmtId="0" fontId="4" fillId="29" borderId="14" xfId="237" applyNumberFormat="1" applyFont="1" applyFill="1" applyBorder="1" applyAlignment="1">
      <alignment horizontal="center" vertical="center" wrapText="1"/>
    </xf>
    <xf numFmtId="0" fontId="4" fillId="29" borderId="15" xfId="237" applyNumberFormat="1" applyFont="1" applyFill="1" applyBorder="1" applyAlignment="1">
      <alignment horizontal="center" vertical="center" wrapText="1"/>
    </xf>
    <xf numFmtId="0" fontId="4" fillId="29" borderId="16" xfId="237" applyNumberFormat="1" applyFont="1" applyFill="1" applyBorder="1" applyAlignment="1">
      <alignment horizontal="center" vertical="center" wrapText="1"/>
    </xf>
    <xf numFmtId="0" fontId="4" fillId="29" borderId="14" xfId="0" applyFont="1" applyFill="1" applyBorder="1" applyAlignment="1">
      <alignment horizontal="center" vertical="center"/>
    </xf>
    <xf numFmtId="0" fontId="4" fillId="29" borderId="15" xfId="0" applyFont="1" applyFill="1" applyBorder="1" applyAlignment="1">
      <alignment horizontal="center" vertical="center"/>
    </xf>
    <xf numFmtId="0" fontId="4" fillId="29" borderId="16" xfId="0" applyFont="1" applyFill="1" applyBorder="1" applyAlignment="1">
      <alignment horizontal="center" vertical="center"/>
    </xf>
    <xf numFmtId="0" fontId="4" fillId="29" borderId="14" xfId="0" applyFont="1" applyFill="1" applyBorder="1" applyAlignment="1" applyProtection="1">
      <alignment horizontal="center"/>
      <protection locked="0"/>
    </xf>
    <xf numFmtId="0" fontId="4" fillId="29" borderId="15" xfId="0" applyFont="1" applyFill="1" applyBorder="1" applyAlignment="1" applyProtection="1">
      <alignment horizontal="center"/>
      <protection locked="0"/>
    </xf>
    <xf numFmtId="0" fontId="4" fillId="29" borderId="16" xfId="0" applyFont="1" applyFill="1" applyBorder="1" applyAlignment="1" applyProtection="1">
      <alignment horizontal="center"/>
      <protection locked="0"/>
    </xf>
    <xf numFmtId="0" fontId="5" fillId="29" borderId="14" xfId="0" applyFont="1" applyFill="1" applyBorder="1" applyAlignment="1">
      <alignment horizontal="center" vertical="center" wrapText="1"/>
    </xf>
    <xf numFmtId="0" fontId="5" fillId="29" borderId="15" xfId="0" applyFont="1" applyFill="1" applyBorder="1" applyAlignment="1">
      <alignment horizontal="center" vertical="center" wrapText="1"/>
    </xf>
    <xf numFmtId="0" fontId="5" fillId="29" borderId="16" xfId="0" applyFont="1" applyFill="1" applyBorder="1" applyAlignment="1">
      <alignment horizontal="center" vertical="center" wrapText="1"/>
    </xf>
    <xf numFmtId="0" fontId="4" fillId="29" borderId="15" xfId="0" applyFont="1" applyFill="1" applyBorder="1" applyAlignment="1">
      <alignment horizontal="center" vertical="center" wrapText="1"/>
    </xf>
    <xf numFmtId="170" fontId="5" fillId="0" borderId="0" xfId="0" applyNumberFormat="1" applyFont="1" applyFill="1" applyBorder="1" applyAlignment="1">
      <alignment horizontal="center" vertical="center" wrapText="1"/>
    </xf>
    <xf numFmtId="170" fontId="5" fillId="0" borderId="0" xfId="0" quotePrefix="1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29" borderId="3" xfId="0" applyFont="1" applyFill="1" applyBorder="1" applyAlignment="1">
      <alignment horizontal="left" vertical="center" wrapText="1"/>
    </xf>
    <xf numFmtId="0" fontId="4" fillId="29" borderId="14" xfId="0" applyFont="1" applyFill="1" applyBorder="1" applyAlignment="1">
      <alignment horizontal="left" vertical="center" wrapText="1"/>
    </xf>
    <xf numFmtId="0" fontId="4" fillId="29" borderId="16" xfId="0" applyFont="1" applyFill="1" applyBorder="1" applyAlignment="1">
      <alignment horizontal="left" vertical="center" wrapText="1"/>
    </xf>
    <xf numFmtId="0" fontId="4" fillId="29" borderId="0" xfId="0" applyFont="1" applyFill="1" applyBorder="1" applyAlignment="1">
      <alignment horizontal="center" vertical="center" wrapText="1"/>
    </xf>
    <xf numFmtId="0" fontId="5" fillId="29" borderId="3" xfId="0" applyFont="1" applyFill="1" applyBorder="1" applyAlignment="1">
      <alignment horizontal="center" vertical="center" wrapText="1" shrinkToFit="1"/>
    </xf>
    <xf numFmtId="0" fontId="4" fillId="29" borderId="3" xfId="245" applyFont="1" applyFill="1" applyBorder="1" applyAlignment="1">
      <alignment horizontal="left" vertical="center" wrapText="1"/>
    </xf>
    <xf numFmtId="0" fontId="4" fillId="29" borderId="0" xfId="245" applyFont="1" applyFill="1" applyBorder="1" applyAlignment="1">
      <alignment horizontal="center" vertical="center"/>
    </xf>
    <xf numFmtId="0" fontId="5" fillId="29" borderId="3" xfId="245" applyFont="1" applyFill="1" applyBorder="1" applyAlignment="1">
      <alignment horizontal="center" vertical="center" wrapText="1"/>
    </xf>
    <xf numFmtId="0" fontId="5" fillId="29" borderId="13" xfId="245" applyFont="1" applyFill="1" applyBorder="1" applyAlignment="1">
      <alignment horizontal="center" vertical="center"/>
    </xf>
    <xf numFmtId="0" fontId="5" fillId="29" borderId="19" xfId="245" applyFont="1" applyFill="1" applyBorder="1" applyAlignment="1">
      <alignment horizontal="center" vertical="center" wrapText="1"/>
    </xf>
    <xf numFmtId="0" fontId="5" fillId="29" borderId="20" xfId="245" applyFont="1" applyFill="1" applyBorder="1" applyAlignment="1">
      <alignment horizontal="center" vertical="center" wrapText="1"/>
    </xf>
    <xf numFmtId="0" fontId="4" fillId="29" borderId="13" xfId="0" applyFont="1" applyFill="1" applyBorder="1" applyAlignment="1">
      <alignment horizontal="center" vertical="center"/>
    </xf>
    <xf numFmtId="0" fontId="5" fillId="29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/>
    </xf>
    <xf numFmtId="170" fontId="72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4" fillId="0" borderId="0" xfId="237" applyNumberFormat="1" applyFont="1" applyFill="1" applyBorder="1" applyAlignment="1">
      <alignment horizontal="center" vertical="center" wrapText="1"/>
    </xf>
    <xf numFmtId="0" fontId="5" fillId="29" borderId="19" xfId="237" applyNumberFormat="1" applyFont="1" applyFill="1" applyBorder="1" applyAlignment="1">
      <alignment horizontal="center" vertical="center" wrapText="1"/>
    </xf>
    <xf numFmtId="0" fontId="5" fillId="29" borderId="20" xfId="237" applyNumberFormat="1" applyFont="1" applyFill="1" applyBorder="1" applyAlignment="1">
      <alignment horizontal="center" vertical="center" wrapText="1"/>
    </xf>
    <xf numFmtId="0" fontId="5" fillId="29" borderId="14" xfId="0" applyFont="1" applyFill="1" applyBorder="1" applyAlignment="1">
      <alignment horizontal="left" vertical="center" wrapText="1"/>
    </xf>
    <xf numFmtId="0" fontId="5" fillId="29" borderId="16" xfId="0" applyFont="1" applyFill="1" applyBorder="1" applyAlignment="1">
      <alignment horizontal="left" vertical="center" wrapText="1"/>
    </xf>
    <xf numFmtId="178" fontId="5" fillId="29" borderId="14" xfId="0" applyNumberFormat="1" applyFont="1" applyFill="1" applyBorder="1" applyAlignment="1">
      <alignment horizontal="center" vertical="center" wrapText="1"/>
    </xf>
    <xf numFmtId="178" fontId="5" fillId="29" borderId="16" xfId="0" applyNumberFormat="1" applyFont="1" applyFill="1" applyBorder="1" applyAlignment="1">
      <alignment horizontal="center" vertical="center" wrapText="1"/>
    </xf>
    <xf numFmtId="178" fontId="4" fillId="29" borderId="14" xfId="0" applyNumberFormat="1" applyFont="1" applyFill="1" applyBorder="1" applyAlignment="1">
      <alignment horizontal="center" vertical="center" wrapText="1"/>
    </xf>
    <xf numFmtId="178" fontId="4" fillId="29" borderId="16" xfId="0" applyNumberFormat="1" applyFont="1" applyFill="1" applyBorder="1" applyAlignment="1">
      <alignment horizontal="center" vertical="center" wrapText="1"/>
    </xf>
    <xf numFmtId="3" fontId="4" fillId="29" borderId="14" xfId="0" applyNumberFormat="1" applyFont="1" applyFill="1" applyBorder="1" applyAlignment="1">
      <alignment horizontal="right" vertical="center" wrapText="1"/>
    </xf>
    <xf numFmtId="3" fontId="4" fillId="29" borderId="16" xfId="0" applyNumberFormat="1" applyFont="1" applyFill="1" applyBorder="1" applyAlignment="1">
      <alignment horizontal="right" vertical="center" wrapText="1"/>
    </xf>
    <xf numFmtId="0" fontId="4" fillId="29" borderId="0" xfId="0" applyFont="1" applyFill="1" applyAlignment="1">
      <alignment horizontal="center" vertical="center"/>
    </xf>
    <xf numFmtId="0" fontId="6" fillId="29" borderId="0" xfId="0" applyFont="1" applyFill="1" applyBorder="1" applyAlignment="1">
      <alignment horizontal="center" vertical="center"/>
    </xf>
    <xf numFmtId="0" fontId="4" fillId="29" borderId="0" xfId="0" applyFont="1" applyFill="1" applyBorder="1" applyAlignment="1">
      <alignment vertical="center"/>
    </xf>
    <xf numFmtId="0" fontId="11" fillId="29" borderId="0" xfId="0" applyFont="1" applyFill="1" applyBorder="1" applyAlignment="1">
      <alignment horizontal="center" vertical="center"/>
    </xf>
    <xf numFmtId="0" fontId="5" fillId="29" borderId="0" xfId="0" applyFont="1" applyFill="1" applyAlignment="1">
      <alignment vertical="center" wrapText="1"/>
    </xf>
    <xf numFmtId="177" fontId="4" fillId="29" borderId="14" xfId="0" applyNumberFormat="1" applyFont="1" applyFill="1" applyBorder="1" applyAlignment="1">
      <alignment horizontal="center" vertical="center" wrapText="1"/>
    </xf>
    <xf numFmtId="177" fontId="4" fillId="29" borderId="16" xfId="0" applyNumberFormat="1" applyFont="1" applyFill="1" applyBorder="1" applyAlignment="1">
      <alignment horizontal="center" vertical="center" wrapText="1"/>
    </xf>
    <xf numFmtId="3" fontId="5" fillId="29" borderId="14" xfId="0" applyNumberFormat="1" applyFont="1" applyFill="1" applyBorder="1" applyAlignment="1">
      <alignment horizontal="right" vertical="center" wrapText="1"/>
    </xf>
    <xf numFmtId="3" fontId="5" fillId="29" borderId="16" xfId="0" applyNumberFormat="1" applyFont="1" applyFill="1" applyBorder="1" applyAlignment="1">
      <alignment horizontal="right" vertical="center" wrapText="1"/>
    </xf>
    <xf numFmtId="178" fontId="5" fillId="29" borderId="14" xfId="0" applyNumberFormat="1" applyFont="1" applyFill="1" applyBorder="1" applyAlignment="1">
      <alignment horizontal="left" wrapText="1"/>
    </xf>
    <xf numFmtId="178" fontId="5" fillId="29" borderId="16" xfId="0" applyNumberFormat="1" applyFont="1" applyFill="1" applyBorder="1" applyAlignment="1">
      <alignment horizontal="left" wrapText="1"/>
    </xf>
    <xf numFmtId="0" fontId="5" fillId="29" borderId="14" xfId="0" applyFont="1" applyFill="1" applyBorder="1" applyAlignment="1">
      <alignment horizontal="center" vertical="center"/>
    </xf>
    <xf numFmtId="0" fontId="5" fillId="29" borderId="15" xfId="0" applyFont="1" applyFill="1" applyBorder="1" applyAlignment="1">
      <alignment horizontal="center" vertical="center"/>
    </xf>
    <xf numFmtId="0" fontId="5" fillId="29" borderId="0" xfId="0" applyFont="1" applyFill="1" applyBorder="1" applyAlignment="1">
      <alignment horizontal="justify" vertical="center" wrapText="1" shrinkToFit="1"/>
    </xf>
    <xf numFmtId="177" fontId="5" fillId="29" borderId="14" xfId="0" applyNumberFormat="1" applyFont="1" applyFill="1" applyBorder="1" applyAlignment="1">
      <alignment horizontal="center" vertical="center" wrapText="1"/>
    </xf>
    <xf numFmtId="177" fontId="5" fillId="29" borderId="16" xfId="0" applyNumberFormat="1" applyFont="1" applyFill="1" applyBorder="1" applyAlignment="1">
      <alignment horizontal="center" vertical="center" wrapText="1"/>
    </xf>
    <xf numFmtId="49" fontId="5" fillId="29" borderId="14" xfId="0" applyNumberFormat="1" applyFont="1" applyFill="1" applyBorder="1" applyAlignment="1">
      <alignment horizontal="left" vertical="center" wrapText="1"/>
    </xf>
    <xf numFmtId="49" fontId="5" fillId="29" borderId="15" xfId="0" applyNumberFormat="1" applyFont="1" applyFill="1" applyBorder="1" applyAlignment="1">
      <alignment horizontal="left" vertical="center" wrapText="1"/>
    </xf>
    <xf numFmtId="49" fontId="5" fillId="29" borderId="3" xfId="0" applyNumberFormat="1" applyFont="1" applyFill="1" applyBorder="1" applyAlignment="1">
      <alignment horizontal="left" vertical="center" wrapText="1"/>
    </xf>
    <xf numFmtId="0" fontId="4" fillId="29" borderId="0" xfId="0" applyFont="1" applyFill="1" applyBorder="1" applyAlignment="1">
      <alignment horizontal="left" vertical="center" wrapText="1"/>
    </xf>
    <xf numFmtId="49" fontId="5" fillId="29" borderId="16" xfId="0" applyNumberFormat="1" applyFont="1" applyFill="1" applyBorder="1" applyAlignment="1">
      <alignment horizontal="left" vertical="center" wrapText="1"/>
    </xf>
    <xf numFmtId="0" fontId="5" fillId="29" borderId="16" xfId="0" applyFont="1" applyFill="1" applyBorder="1" applyAlignment="1">
      <alignment horizontal="center" vertical="center"/>
    </xf>
    <xf numFmtId="3" fontId="5" fillId="29" borderId="3" xfId="0" applyNumberFormat="1" applyFont="1" applyFill="1" applyBorder="1" applyAlignment="1">
      <alignment horizontal="center" vertical="center" wrapText="1"/>
    </xf>
    <xf numFmtId="3" fontId="5" fillId="29" borderId="3" xfId="0" applyNumberFormat="1" applyFont="1" applyFill="1" applyBorder="1" applyAlignment="1">
      <alignment horizontal="center" vertical="center"/>
    </xf>
    <xf numFmtId="178" fontId="5" fillId="29" borderId="3" xfId="0" applyNumberFormat="1" applyFont="1" applyFill="1" applyBorder="1" applyAlignment="1">
      <alignment horizontal="center" vertical="center" wrapText="1"/>
    </xf>
    <xf numFmtId="170" fontId="5" fillId="29" borderId="3" xfId="0" applyNumberFormat="1" applyFont="1" applyFill="1" applyBorder="1" applyAlignment="1">
      <alignment horizontal="center" vertical="center" wrapText="1"/>
    </xf>
    <xf numFmtId="178" fontId="4" fillId="29" borderId="3" xfId="0" applyNumberFormat="1" applyFont="1" applyFill="1" applyBorder="1" applyAlignment="1">
      <alignment horizontal="center" vertical="center" wrapText="1"/>
    </xf>
    <xf numFmtId="178" fontId="5" fillId="29" borderId="15" xfId="0" applyNumberFormat="1" applyFont="1" applyFill="1" applyBorder="1" applyAlignment="1">
      <alignment horizontal="center" vertical="center" wrapText="1"/>
    </xf>
    <xf numFmtId="0" fontId="5" fillId="29" borderId="3" xfId="0" applyFont="1" applyFill="1" applyBorder="1" applyAlignment="1">
      <alignment horizontal="left" vertical="center" wrapText="1"/>
    </xf>
    <xf numFmtId="3" fontId="5" fillId="29" borderId="14" xfId="0" applyNumberFormat="1" applyFont="1" applyFill="1" applyBorder="1" applyAlignment="1">
      <alignment horizontal="center" vertical="center" wrapText="1"/>
    </xf>
    <xf numFmtId="3" fontId="5" fillId="29" borderId="16" xfId="0" applyNumberFormat="1" applyFont="1" applyFill="1" applyBorder="1" applyAlignment="1">
      <alignment horizontal="center" vertical="center" wrapText="1"/>
    </xf>
    <xf numFmtId="170" fontId="5" fillId="29" borderId="14" xfId="0" applyNumberFormat="1" applyFont="1" applyFill="1" applyBorder="1" applyAlignment="1">
      <alignment horizontal="center" vertical="center" wrapText="1"/>
    </xf>
    <xf numFmtId="170" fontId="5" fillId="29" borderId="16" xfId="0" applyNumberFormat="1" applyFont="1" applyFill="1" applyBorder="1" applyAlignment="1">
      <alignment horizontal="center" vertical="center" wrapText="1"/>
    </xf>
    <xf numFmtId="3" fontId="5" fillId="29" borderId="15" xfId="0" applyNumberFormat="1" applyFont="1" applyFill="1" applyBorder="1" applyAlignment="1">
      <alignment horizontal="center" vertical="center" wrapText="1"/>
    </xf>
    <xf numFmtId="3" fontId="4" fillId="29" borderId="3" xfId="0" applyNumberFormat="1" applyFont="1" applyFill="1" applyBorder="1" applyAlignment="1">
      <alignment horizontal="center" vertical="center" wrapText="1"/>
    </xf>
    <xf numFmtId="177" fontId="71" fillId="29" borderId="15" xfId="0" applyNumberFormat="1" applyFont="1" applyFill="1" applyBorder="1" applyAlignment="1">
      <alignment horizontal="center" vertical="center" wrapText="1"/>
    </xf>
    <xf numFmtId="177" fontId="71" fillId="29" borderId="16" xfId="0" applyNumberFormat="1" applyFont="1" applyFill="1" applyBorder="1" applyAlignment="1">
      <alignment horizontal="center" vertical="center" wrapText="1"/>
    </xf>
    <xf numFmtId="49" fontId="5" fillId="29" borderId="21" xfId="0" applyNumberFormat="1" applyFont="1" applyFill="1" applyBorder="1" applyAlignment="1">
      <alignment horizontal="center" vertical="center" wrapText="1"/>
    </xf>
    <xf numFmtId="49" fontId="5" fillId="29" borderId="17" xfId="0" applyNumberFormat="1" applyFont="1" applyFill="1" applyBorder="1" applyAlignment="1">
      <alignment horizontal="center" vertical="center" wrapText="1"/>
    </xf>
    <xf numFmtId="49" fontId="5" fillId="29" borderId="18" xfId="0" applyNumberFormat="1" applyFont="1" applyFill="1" applyBorder="1" applyAlignment="1">
      <alignment horizontal="center" vertical="center" wrapText="1"/>
    </xf>
    <xf numFmtId="49" fontId="5" fillId="29" borderId="22" xfId="0" applyNumberFormat="1" applyFont="1" applyFill="1" applyBorder="1" applyAlignment="1">
      <alignment horizontal="center" vertical="center" wrapText="1"/>
    </xf>
    <xf numFmtId="49" fontId="5" fillId="29" borderId="0" xfId="0" applyNumberFormat="1" applyFont="1" applyFill="1" applyBorder="1" applyAlignment="1">
      <alignment horizontal="center" vertical="center" wrapText="1"/>
    </xf>
    <xf numFmtId="49" fontId="5" fillId="29" borderId="23" xfId="0" applyNumberFormat="1" applyFont="1" applyFill="1" applyBorder="1" applyAlignment="1">
      <alignment horizontal="center" vertical="center" wrapText="1"/>
    </xf>
    <xf numFmtId="49" fontId="5" fillId="29" borderId="24" xfId="0" applyNumberFormat="1" applyFont="1" applyFill="1" applyBorder="1" applyAlignment="1">
      <alignment horizontal="center" vertical="center" wrapText="1"/>
    </xf>
    <xf numFmtId="49" fontId="5" fillId="29" borderId="13" xfId="0" applyNumberFormat="1" applyFont="1" applyFill="1" applyBorder="1" applyAlignment="1">
      <alignment horizontal="center" vertical="center" wrapText="1"/>
    </xf>
    <xf numFmtId="49" fontId="5" fillId="29" borderId="25" xfId="0" applyNumberFormat="1" applyFont="1" applyFill="1" applyBorder="1" applyAlignment="1">
      <alignment horizontal="center" vertical="center" wrapText="1"/>
    </xf>
    <xf numFmtId="0" fontId="11" fillId="29" borderId="14" xfId="0" applyFont="1" applyFill="1" applyBorder="1" applyAlignment="1">
      <alignment horizontal="center" vertical="center" wrapText="1"/>
    </xf>
    <xf numFmtId="0" fontId="11" fillId="29" borderId="15" xfId="0" applyFont="1" applyFill="1" applyBorder="1" applyAlignment="1">
      <alignment horizontal="center" vertical="center" wrapText="1"/>
    </xf>
    <xf numFmtId="0" fontId="11" fillId="29" borderId="16" xfId="0" applyFont="1" applyFill="1" applyBorder="1" applyAlignment="1">
      <alignment horizontal="center" vertical="center" wrapText="1"/>
    </xf>
    <xf numFmtId="177" fontId="11" fillId="29" borderId="15" xfId="0" applyNumberFormat="1" applyFont="1" applyFill="1" applyBorder="1" applyAlignment="1">
      <alignment horizontal="center" vertical="center" wrapText="1"/>
    </xf>
    <xf numFmtId="177" fontId="11" fillId="29" borderId="16" xfId="0" applyNumberFormat="1" applyFont="1" applyFill="1" applyBorder="1" applyAlignment="1">
      <alignment horizontal="center" vertical="center" wrapText="1"/>
    </xf>
    <xf numFmtId="1" fontId="11" fillId="29" borderId="14" xfId="0" applyNumberFormat="1" applyFont="1" applyFill="1" applyBorder="1" applyAlignment="1">
      <alignment horizontal="right" wrapText="1"/>
    </xf>
    <xf numFmtId="1" fontId="11" fillId="29" borderId="15" xfId="0" applyNumberFormat="1" applyFont="1" applyFill="1" applyBorder="1" applyAlignment="1">
      <alignment horizontal="right" wrapText="1"/>
    </xf>
    <xf numFmtId="1" fontId="11" fillId="29" borderId="16" xfId="0" applyNumberFormat="1" applyFont="1" applyFill="1" applyBorder="1" applyAlignment="1">
      <alignment horizontal="right" wrapText="1"/>
    </xf>
    <xf numFmtId="1" fontId="4" fillId="29" borderId="14" xfId="0" applyNumberFormat="1" applyFont="1" applyFill="1" applyBorder="1" applyAlignment="1">
      <alignment horizontal="right" wrapText="1" shrinkToFit="1"/>
    </xf>
    <xf numFmtId="1" fontId="4" fillId="29" borderId="15" xfId="0" applyNumberFormat="1" applyFont="1" applyFill="1" applyBorder="1" applyAlignment="1">
      <alignment horizontal="right" wrapText="1" shrinkToFit="1"/>
    </xf>
    <xf numFmtId="1" fontId="4" fillId="29" borderId="16" xfId="0" applyNumberFormat="1" applyFont="1" applyFill="1" applyBorder="1" applyAlignment="1">
      <alignment horizontal="right" wrapText="1" shrinkToFit="1"/>
    </xf>
    <xf numFmtId="0" fontId="0" fillId="29" borderId="0" xfId="0" applyFill="1" applyAlignment="1">
      <alignment horizontal="left" vertical="center"/>
    </xf>
    <xf numFmtId="0" fontId="5" fillId="29" borderId="0" xfId="0" applyFont="1" applyFill="1" applyBorder="1" applyAlignment="1">
      <alignment horizontal="center"/>
    </xf>
    <xf numFmtId="0" fontId="72" fillId="29" borderId="0" xfId="0" applyFont="1" applyFill="1" applyBorder="1" applyAlignment="1">
      <alignment horizontal="center" vertical="center" wrapText="1"/>
    </xf>
    <xf numFmtId="0" fontId="73" fillId="29" borderId="0" xfId="0" applyFont="1" applyFill="1" applyAlignment="1">
      <alignment horizontal="center" vertical="center" wrapText="1"/>
    </xf>
    <xf numFmtId="49" fontId="4" fillId="29" borderId="3" xfId="0" applyNumberFormat="1" applyFont="1" applyFill="1" applyBorder="1" applyAlignment="1">
      <alignment horizontal="left" vertical="center" wrapText="1"/>
    </xf>
    <xf numFmtId="49" fontId="4" fillId="29" borderId="3" xfId="0" applyNumberFormat="1" applyFont="1" applyFill="1" applyBorder="1" applyAlignment="1">
      <alignment horizontal="center" vertical="center" wrapText="1"/>
    </xf>
    <xf numFmtId="0" fontId="5" fillId="29" borderId="0" xfId="0" applyFont="1" applyFill="1" applyAlignment="1">
      <alignment horizontal="right" vertical="center" wrapText="1"/>
    </xf>
    <xf numFmtId="0" fontId="0" fillId="29" borderId="0" xfId="0" applyFill="1" applyAlignment="1">
      <alignment horizontal="right" vertical="center" wrapText="1"/>
    </xf>
    <xf numFmtId="49" fontId="5" fillId="29" borderId="3" xfId="0" applyNumberFormat="1" applyFont="1" applyFill="1" applyBorder="1" applyAlignment="1">
      <alignment horizontal="center" vertical="center" wrapText="1"/>
    </xf>
    <xf numFmtId="3" fontId="4" fillId="29" borderId="14" xfId="0" applyNumberFormat="1" applyFont="1" applyFill="1" applyBorder="1" applyAlignment="1">
      <alignment horizontal="left" vertical="center" wrapText="1"/>
    </xf>
    <xf numFmtId="3" fontId="4" fillId="29" borderId="15" xfId="0" applyNumberFormat="1" applyFont="1" applyFill="1" applyBorder="1" applyAlignment="1">
      <alignment horizontal="left" vertical="center" wrapText="1"/>
    </xf>
    <xf numFmtId="3" fontId="4" fillId="29" borderId="16" xfId="0" applyNumberFormat="1" applyFont="1" applyFill="1" applyBorder="1" applyAlignment="1">
      <alignment horizontal="left" vertical="center" wrapText="1"/>
    </xf>
    <xf numFmtId="0" fontId="11" fillId="29" borderId="3" xfId="0" applyFont="1" applyFill="1" applyBorder="1" applyAlignment="1">
      <alignment horizontal="center" vertical="center" wrapText="1"/>
    </xf>
    <xf numFmtId="49" fontId="11" fillId="29" borderId="14" xfId="0" applyNumberFormat="1" applyFont="1" applyFill="1" applyBorder="1" applyAlignment="1">
      <alignment horizontal="left" vertical="center" wrapText="1"/>
    </xf>
    <xf numFmtId="49" fontId="11" fillId="29" borderId="15" xfId="0" applyNumberFormat="1" applyFont="1" applyFill="1" applyBorder="1" applyAlignment="1">
      <alignment horizontal="left" vertical="center" wrapText="1"/>
    </xf>
    <xf numFmtId="49" fontId="11" fillId="29" borderId="16" xfId="0" applyNumberFormat="1" applyFont="1" applyFill="1" applyBorder="1" applyAlignment="1">
      <alignment horizontal="left" vertical="center" wrapText="1"/>
    </xf>
    <xf numFmtId="0" fontId="4" fillId="29" borderId="14" xfId="0" applyFont="1" applyFill="1" applyBorder="1" applyAlignment="1">
      <alignment horizontal="center" vertical="center" wrapText="1" shrinkToFit="1"/>
    </xf>
    <xf numFmtId="0" fontId="4" fillId="29" borderId="15" xfId="0" applyFont="1" applyFill="1" applyBorder="1" applyAlignment="1">
      <alignment horizontal="center" vertical="center" wrapText="1" shrinkToFit="1"/>
    </xf>
    <xf numFmtId="0" fontId="4" fillId="29" borderId="16" xfId="0" applyFont="1" applyFill="1" applyBorder="1" applyAlignment="1">
      <alignment horizontal="center" vertical="center" wrapText="1" shrinkToFit="1"/>
    </xf>
    <xf numFmtId="0" fontId="11" fillId="29" borderId="3" xfId="0" applyFont="1" applyFill="1" applyBorder="1" applyAlignment="1">
      <alignment horizontal="left" vertical="center" wrapText="1"/>
    </xf>
    <xf numFmtId="178" fontId="11" fillId="29" borderId="14" xfId="0" applyNumberFormat="1" applyFont="1" applyFill="1" applyBorder="1" applyAlignment="1">
      <alignment horizontal="center" vertical="center" wrapText="1"/>
    </xf>
    <xf numFmtId="178" fontId="11" fillId="29" borderId="15" xfId="0" applyNumberFormat="1" applyFont="1" applyFill="1" applyBorder="1" applyAlignment="1">
      <alignment horizontal="center" vertical="center" wrapText="1"/>
    </xf>
    <xf numFmtId="178" fontId="11" fillId="29" borderId="16" xfId="0" applyNumberFormat="1" applyFont="1" applyFill="1" applyBorder="1" applyAlignment="1">
      <alignment horizontal="center" vertical="center" wrapText="1"/>
    </xf>
    <xf numFmtId="178" fontId="4" fillId="29" borderId="15" xfId="0" applyNumberFormat="1" applyFont="1" applyFill="1" applyBorder="1" applyAlignment="1">
      <alignment horizontal="center" vertical="center" wrapText="1"/>
    </xf>
    <xf numFmtId="0" fontId="5" fillId="29" borderId="21" xfId="0" applyFont="1" applyFill="1" applyBorder="1" applyAlignment="1">
      <alignment horizontal="center" vertical="center" wrapText="1"/>
    </xf>
    <xf numFmtId="0" fontId="5" fillId="29" borderId="17" xfId="0" applyFont="1" applyFill="1" applyBorder="1" applyAlignment="1">
      <alignment horizontal="center" vertical="center" wrapText="1"/>
    </xf>
    <xf numFmtId="0" fontId="5" fillId="29" borderId="18" xfId="0" applyFont="1" applyFill="1" applyBorder="1" applyAlignment="1">
      <alignment horizontal="center" vertical="center" wrapText="1"/>
    </xf>
    <xf numFmtId="0" fontId="5" fillId="29" borderId="22" xfId="0" applyFont="1" applyFill="1" applyBorder="1" applyAlignment="1">
      <alignment horizontal="center" vertical="center" wrapText="1"/>
    </xf>
    <xf numFmtId="0" fontId="5" fillId="29" borderId="0" xfId="0" applyFont="1" applyFill="1" applyBorder="1" applyAlignment="1">
      <alignment horizontal="center" vertical="center" wrapText="1"/>
    </xf>
    <xf numFmtId="0" fontId="5" fillId="29" borderId="23" xfId="0" applyFont="1" applyFill="1" applyBorder="1" applyAlignment="1">
      <alignment horizontal="center" vertical="center" wrapText="1"/>
    </xf>
    <xf numFmtId="0" fontId="5" fillId="29" borderId="24" xfId="0" applyFont="1" applyFill="1" applyBorder="1" applyAlignment="1">
      <alignment horizontal="center" vertical="center" wrapText="1"/>
    </xf>
    <xf numFmtId="0" fontId="5" fillId="29" borderId="13" xfId="0" applyFont="1" applyFill="1" applyBorder="1" applyAlignment="1">
      <alignment horizontal="center" vertical="center" wrapText="1"/>
    </xf>
    <xf numFmtId="0" fontId="5" fillId="29" borderId="25" xfId="0" applyFont="1" applyFill="1" applyBorder="1" applyAlignment="1">
      <alignment horizontal="center" vertical="center" wrapText="1"/>
    </xf>
    <xf numFmtId="177" fontId="11" fillId="29" borderId="14" xfId="0" applyNumberFormat="1" applyFont="1" applyFill="1" applyBorder="1" applyAlignment="1">
      <alignment horizontal="center" vertical="center" wrapText="1"/>
    </xf>
    <xf numFmtId="177" fontId="71" fillId="29" borderId="14" xfId="0" applyNumberFormat="1" applyFont="1" applyFill="1" applyBorder="1" applyAlignment="1">
      <alignment horizontal="center" vertical="center" wrapText="1"/>
    </xf>
    <xf numFmtId="0" fontId="11" fillId="29" borderId="14" xfId="0" applyFont="1" applyFill="1" applyBorder="1" applyAlignment="1">
      <alignment horizontal="center" vertical="center"/>
    </xf>
    <xf numFmtId="0" fontId="11" fillId="29" borderId="15" xfId="0" applyFont="1" applyFill="1" applyBorder="1" applyAlignment="1">
      <alignment horizontal="center" vertical="center"/>
    </xf>
    <xf numFmtId="0" fontId="11" fillId="29" borderId="16" xfId="0" applyFont="1" applyFill="1" applyBorder="1" applyAlignment="1">
      <alignment horizontal="center" vertical="center"/>
    </xf>
    <xf numFmtId="0" fontId="11" fillId="29" borderId="21" xfId="0" applyFont="1" applyFill="1" applyBorder="1" applyAlignment="1">
      <alignment horizontal="center" vertical="center" wrapText="1"/>
    </xf>
    <xf numFmtId="0" fontId="11" fillId="29" borderId="17" xfId="0" applyFont="1" applyFill="1" applyBorder="1" applyAlignment="1">
      <alignment horizontal="center" vertical="center" wrapText="1"/>
    </xf>
    <xf numFmtId="0" fontId="11" fillId="29" borderId="18" xfId="0" applyFont="1" applyFill="1" applyBorder="1" applyAlignment="1">
      <alignment horizontal="center" vertical="center" wrapText="1"/>
    </xf>
    <xf numFmtId="0" fontId="11" fillId="29" borderId="13" xfId="0" applyFont="1" applyFill="1" applyBorder="1" applyAlignment="1">
      <alignment horizontal="center" vertical="center" wrapText="1"/>
    </xf>
    <xf numFmtId="0" fontId="11" fillId="29" borderId="25" xfId="0" applyFont="1" applyFill="1" applyBorder="1" applyAlignment="1">
      <alignment horizontal="center" vertical="center" wrapText="1"/>
    </xf>
  </cellXfs>
  <cellStyles count="353">
    <cellStyle name="_Fakt_2" xfId="1"/>
    <cellStyle name="_rozhufrovka 2009" xfId="2"/>
    <cellStyle name="_АТиСТ 5а МТР липень 2008" xfId="3"/>
    <cellStyle name="_ПРГК сводний_" xfId="4"/>
    <cellStyle name="_УТГ" xfId="5"/>
    <cellStyle name="_Феодосия 5а МТР липень 2008" xfId="6"/>
    <cellStyle name="_ХТГ довідка." xfId="7"/>
    <cellStyle name="_Шебелинка 5а МТР липень 2008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Акцент1 2" xfId="15"/>
    <cellStyle name="20% - Акцент1 3" xfId="16"/>
    <cellStyle name="20% - Акцент2 2" xfId="17"/>
    <cellStyle name="20% - Акцент2 3" xfId="18"/>
    <cellStyle name="20% - Акцент3 2" xfId="19"/>
    <cellStyle name="20% - Акцент3 3" xfId="20"/>
    <cellStyle name="20% - Акцент4 2" xfId="21"/>
    <cellStyle name="20% - Акцент4 3" xfId="22"/>
    <cellStyle name="20% - Акцент5 2" xfId="23"/>
    <cellStyle name="20% - Акцент5 3" xfId="24"/>
    <cellStyle name="20% - Акцент6 2" xfId="25"/>
    <cellStyle name="20% - Акцент6 3" xfId="26"/>
    <cellStyle name="40% - Accent1" xfId="27"/>
    <cellStyle name="40% - Accent2" xfId="28"/>
    <cellStyle name="40% - Accent3" xfId="29"/>
    <cellStyle name="40% - Accent4" xfId="30"/>
    <cellStyle name="40% - Accent5" xfId="31"/>
    <cellStyle name="40% - Accent6" xfId="32"/>
    <cellStyle name="40% - Акцент1 2" xfId="33"/>
    <cellStyle name="40% - Акцент1 3" xfId="34"/>
    <cellStyle name="40% - Акцент2 2" xfId="35"/>
    <cellStyle name="40% - Акцент2 3" xfId="36"/>
    <cellStyle name="40% - Акцент3 2" xfId="37"/>
    <cellStyle name="40% - Акцент3 3" xfId="38"/>
    <cellStyle name="40% - Акцент4 2" xfId="39"/>
    <cellStyle name="40% - Акцент4 3" xfId="40"/>
    <cellStyle name="40% - Акцент5 2" xfId="41"/>
    <cellStyle name="40% - Акцент5 3" xfId="42"/>
    <cellStyle name="40% - Акцент6 2" xfId="43"/>
    <cellStyle name="40% - Акцент6 3" xfId="44"/>
    <cellStyle name="60% - Accent1" xfId="45"/>
    <cellStyle name="60% - Accent2" xfId="46"/>
    <cellStyle name="60% - Accent3" xfId="47"/>
    <cellStyle name="60% - Accent4" xfId="48"/>
    <cellStyle name="60% - Accent5" xfId="49"/>
    <cellStyle name="60% - Accent6" xfId="50"/>
    <cellStyle name="60% - Акцент1 2" xfId="51"/>
    <cellStyle name="60% - Акцент1 3" xfId="52"/>
    <cellStyle name="60% - Акцент2 2" xfId="53"/>
    <cellStyle name="60% - Акцент2 3" xfId="54"/>
    <cellStyle name="60% - Акцент3 2" xfId="55"/>
    <cellStyle name="60% - Акцент3 3" xfId="56"/>
    <cellStyle name="60% - Акцент4 2" xfId="57"/>
    <cellStyle name="60% - Акцент4 3" xfId="58"/>
    <cellStyle name="60% - Акцент5 2" xfId="59"/>
    <cellStyle name="60% - Акцент5 3" xfId="60"/>
    <cellStyle name="60% - Акцент6 2" xfId="61"/>
    <cellStyle name="60% - Акцент6 3" xfId="62"/>
    <cellStyle name="Accent1" xfId="63"/>
    <cellStyle name="Accent2" xfId="64"/>
    <cellStyle name="Accent3" xfId="65"/>
    <cellStyle name="Accent4" xfId="66"/>
    <cellStyle name="Accent5" xfId="67"/>
    <cellStyle name="Accent6" xfId="68"/>
    <cellStyle name="Bad" xfId="69"/>
    <cellStyle name="Calculation" xfId="70"/>
    <cellStyle name="Check Cell" xfId="71"/>
    <cellStyle name="Column-Header" xfId="72"/>
    <cellStyle name="Column-Header 2" xfId="73"/>
    <cellStyle name="Column-Header 3" xfId="74"/>
    <cellStyle name="Column-Header 4" xfId="75"/>
    <cellStyle name="Column-Header 5" xfId="76"/>
    <cellStyle name="Column-Header 6" xfId="77"/>
    <cellStyle name="Column-Header 7" xfId="78"/>
    <cellStyle name="Column-Header 7 2" xfId="79"/>
    <cellStyle name="Column-Header 8" xfId="80"/>
    <cellStyle name="Column-Header 8 2" xfId="81"/>
    <cellStyle name="Column-Header 9" xfId="82"/>
    <cellStyle name="Column-Header 9 2" xfId="83"/>
    <cellStyle name="Column-Header_Zvit rux-koshtiv 2010 Департамент " xfId="84"/>
    <cellStyle name="Comma_2005_03_15-Финансовый_БГ" xfId="85"/>
    <cellStyle name="Define-Column" xfId="86"/>
    <cellStyle name="Define-Column 10" xfId="87"/>
    <cellStyle name="Define-Column 2" xfId="88"/>
    <cellStyle name="Define-Column 3" xfId="89"/>
    <cellStyle name="Define-Column 4" xfId="90"/>
    <cellStyle name="Define-Column 5" xfId="91"/>
    <cellStyle name="Define-Column 6" xfId="92"/>
    <cellStyle name="Define-Column 7" xfId="93"/>
    <cellStyle name="Define-Column 7 2" xfId="94"/>
    <cellStyle name="Define-Column 7 3" xfId="95"/>
    <cellStyle name="Define-Column 8" xfId="96"/>
    <cellStyle name="Define-Column 8 2" xfId="97"/>
    <cellStyle name="Define-Column 8 3" xfId="98"/>
    <cellStyle name="Define-Column 9" xfId="99"/>
    <cellStyle name="Define-Column 9 2" xfId="100"/>
    <cellStyle name="Define-Column 9 3" xfId="101"/>
    <cellStyle name="Define-Column_Zvit rux-koshtiv 2010 Департамент " xfId="102"/>
    <cellStyle name="Explanatory Text" xfId="103"/>
    <cellStyle name="FS10" xfId="104"/>
    <cellStyle name="Good" xfId="105"/>
    <cellStyle name="Heading 1" xfId="106"/>
    <cellStyle name="Heading 2" xfId="107"/>
    <cellStyle name="Heading 3" xfId="108"/>
    <cellStyle name="Heading 4" xfId="109"/>
    <cellStyle name="Hyperlink 2" xfId="110"/>
    <cellStyle name="Input" xfId="111"/>
    <cellStyle name="Level0" xfId="112"/>
    <cellStyle name="Level0 10" xfId="113"/>
    <cellStyle name="Level0 2" xfId="114"/>
    <cellStyle name="Level0 2 2" xfId="115"/>
    <cellStyle name="Level0 3" xfId="116"/>
    <cellStyle name="Level0 3 2" xfId="117"/>
    <cellStyle name="Level0 4" xfId="118"/>
    <cellStyle name="Level0 4 2" xfId="119"/>
    <cellStyle name="Level0 5" xfId="120"/>
    <cellStyle name="Level0 6" xfId="121"/>
    <cellStyle name="Level0 7" xfId="122"/>
    <cellStyle name="Level0 7 2" xfId="123"/>
    <cellStyle name="Level0 7 3" xfId="124"/>
    <cellStyle name="Level0 8" xfId="125"/>
    <cellStyle name="Level0 8 2" xfId="126"/>
    <cellStyle name="Level0 8 3" xfId="127"/>
    <cellStyle name="Level0 9" xfId="128"/>
    <cellStyle name="Level0 9 2" xfId="129"/>
    <cellStyle name="Level0 9 3" xfId="130"/>
    <cellStyle name="Level0_Zvit rux-koshtiv 2010 Департамент " xfId="131"/>
    <cellStyle name="Level1" xfId="132"/>
    <cellStyle name="Level1 2" xfId="133"/>
    <cellStyle name="Level1-Numbers" xfId="134"/>
    <cellStyle name="Level1-Numbers 2" xfId="135"/>
    <cellStyle name="Level1-Numbers-Hide" xfId="136"/>
    <cellStyle name="Level2" xfId="137"/>
    <cellStyle name="Level2 2" xfId="138"/>
    <cellStyle name="Level2-Hide" xfId="139"/>
    <cellStyle name="Level2-Hide 2" xfId="140"/>
    <cellStyle name="Level2-Numbers" xfId="141"/>
    <cellStyle name="Level2-Numbers 2" xfId="142"/>
    <cellStyle name="Level2-Numbers-Hide" xfId="143"/>
    <cellStyle name="Level3" xfId="144"/>
    <cellStyle name="Level3 2" xfId="145"/>
    <cellStyle name="Level3 3" xfId="146"/>
    <cellStyle name="Level3_План департамент_2010_1207" xfId="147"/>
    <cellStyle name="Level3-Hide" xfId="148"/>
    <cellStyle name="Level3-Hide 2" xfId="149"/>
    <cellStyle name="Level3-Numbers" xfId="150"/>
    <cellStyle name="Level3-Numbers 2" xfId="151"/>
    <cellStyle name="Level3-Numbers 3" xfId="152"/>
    <cellStyle name="Level3-Numbers_План департамент_2010_1207" xfId="153"/>
    <cellStyle name="Level3-Numbers-Hide" xfId="154"/>
    <cellStyle name="Level4" xfId="155"/>
    <cellStyle name="Level4 2" xfId="156"/>
    <cellStyle name="Level4-Hide" xfId="157"/>
    <cellStyle name="Level4-Hide 2" xfId="158"/>
    <cellStyle name="Level4-Numbers" xfId="159"/>
    <cellStyle name="Level4-Numbers 2" xfId="160"/>
    <cellStyle name="Level4-Numbers-Hide" xfId="161"/>
    <cellStyle name="Level5" xfId="162"/>
    <cellStyle name="Level5 2" xfId="163"/>
    <cellStyle name="Level5-Hide" xfId="164"/>
    <cellStyle name="Level5-Hide 2" xfId="165"/>
    <cellStyle name="Level5-Numbers" xfId="166"/>
    <cellStyle name="Level5-Numbers 2" xfId="167"/>
    <cellStyle name="Level5-Numbers-Hide" xfId="168"/>
    <cellStyle name="Level6" xfId="169"/>
    <cellStyle name="Level6 2" xfId="170"/>
    <cellStyle name="Level6-Hide" xfId="171"/>
    <cellStyle name="Level6-Hide 2" xfId="172"/>
    <cellStyle name="Level6-Numbers" xfId="173"/>
    <cellStyle name="Level6-Numbers 2" xfId="174"/>
    <cellStyle name="Level7" xfId="175"/>
    <cellStyle name="Level7-Hide" xfId="176"/>
    <cellStyle name="Level7-Numbers" xfId="177"/>
    <cellStyle name="Linked Cell" xfId="178"/>
    <cellStyle name="Neutral" xfId="179"/>
    <cellStyle name="Normal 2" xfId="180"/>
    <cellStyle name="Normal_2005_03_15-Финансовый_БГ" xfId="181"/>
    <cellStyle name="Normal_GSE DCF_Model_31_07_09 final" xfId="182"/>
    <cellStyle name="Note" xfId="183"/>
    <cellStyle name="Number-Cells" xfId="184"/>
    <cellStyle name="Number-Cells-Column2" xfId="185"/>
    <cellStyle name="Number-Cells-Column5" xfId="186"/>
    <cellStyle name="Output" xfId="187"/>
    <cellStyle name="Row-Header" xfId="188"/>
    <cellStyle name="Row-Header 2" xfId="189"/>
    <cellStyle name="Title" xfId="190"/>
    <cellStyle name="Total" xfId="191"/>
    <cellStyle name="Warning Text" xfId="192"/>
    <cellStyle name="Акцент1 2" xfId="193"/>
    <cellStyle name="Акцент1 3" xfId="194"/>
    <cellStyle name="Акцент2 2" xfId="195"/>
    <cellStyle name="Акцент2 3" xfId="196"/>
    <cellStyle name="Акцент3 2" xfId="197"/>
    <cellStyle name="Акцент3 3" xfId="198"/>
    <cellStyle name="Акцент4 2" xfId="199"/>
    <cellStyle name="Акцент4 3" xfId="200"/>
    <cellStyle name="Акцент5 2" xfId="201"/>
    <cellStyle name="Акцент5 3" xfId="202"/>
    <cellStyle name="Акцент6 2" xfId="203"/>
    <cellStyle name="Акцент6 3" xfId="204"/>
    <cellStyle name="Ввод  2" xfId="205"/>
    <cellStyle name="Ввод  3" xfId="206"/>
    <cellStyle name="Вывод 2" xfId="207"/>
    <cellStyle name="Вывод 3" xfId="208"/>
    <cellStyle name="Вычисление 2" xfId="209"/>
    <cellStyle name="Вычисление 3" xfId="210"/>
    <cellStyle name="Денежный 2" xfId="211"/>
    <cellStyle name="Заголовок 1 2" xfId="212"/>
    <cellStyle name="Заголовок 1 3" xfId="213"/>
    <cellStyle name="Заголовок 2 2" xfId="214"/>
    <cellStyle name="Заголовок 2 3" xfId="215"/>
    <cellStyle name="Заголовок 3 2" xfId="216"/>
    <cellStyle name="Заголовок 3 3" xfId="217"/>
    <cellStyle name="Заголовок 4 2" xfId="218"/>
    <cellStyle name="Заголовок 4 3" xfId="219"/>
    <cellStyle name="Звичайний" xfId="0" builtinId="0"/>
    <cellStyle name="Итог 2" xfId="220"/>
    <cellStyle name="Итог 3" xfId="221"/>
    <cellStyle name="Контрольная ячейка 2" xfId="222"/>
    <cellStyle name="Контрольная ячейка 3" xfId="223"/>
    <cellStyle name="Название 2" xfId="224"/>
    <cellStyle name="Название 3" xfId="225"/>
    <cellStyle name="Нейтральный 2" xfId="226"/>
    <cellStyle name="Нейтральный 3" xfId="227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18" xfId="236"/>
    <cellStyle name="Обычный 2" xfId="237"/>
    <cellStyle name="Обычный 2 10" xfId="238"/>
    <cellStyle name="Обычный 2 11" xfId="239"/>
    <cellStyle name="Обычный 2 12" xfId="240"/>
    <cellStyle name="Обычный 2 13" xfId="241"/>
    <cellStyle name="Обычный 2 14" xfId="242"/>
    <cellStyle name="Обычный 2 15" xfId="243"/>
    <cellStyle name="Обычный 2 16" xfId="244"/>
    <cellStyle name="Обычный 2 2" xfId="245"/>
    <cellStyle name="Обычный 2 2 2" xfId="246"/>
    <cellStyle name="Обычный 2 2 3" xfId="247"/>
    <cellStyle name="Обычный 2 2_Расшифровка прочих" xfId="248"/>
    <cellStyle name="Обычный 2 3" xfId="249"/>
    <cellStyle name="Обычный 2 4" xfId="250"/>
    <cellStyle name="Обычный 2 5" xfId="251"/>
    <cellStyle name="Обычный 2 6" xfId="252"/>
    <cellStyle name="Обычный 2 7" xfId="253"/>
    <cellStyle name="Обычный 2 8" xfId="254"/>
    <cellStyle name="Обычный 2 9" xfId="255"/>
    <cellStyle name="Обычный 2_2604-2010" xfId="256"/>
    <cellStyle name="Обычный 3" xfId="257"/>
    <cellStyle name="Обычный 3 10" xfId="258"/>
    <cellStyle name="Обычный 3 11" xfId="259"/>
    <cellStyle name="Обычный 3 12" xfId="260"/>
    <cellStyle name="Обычный 3 13" xfId="261"/>
    <cellStyle name="Обычный 3 14" xfId="262"/>
    <cellStyle name="Обычный 3 2" xfId="263"/>
    <cellStyle name="Обычный 3 3" xfId="264"/>
    <cellStyle name="Обычный 3 4" xfId="265"/>
    <cellStyle name="Обычный 3 5" xfId="266"/>
    <cellStyle name="Обычный 3 6" xfId="267"/>
    <cellStyle name="Обычный 3 7" xfId="268"/>
    <cellStyle name="Обычный 3 8" xfId="269"/>
    <cellStyle name="Обычный 3 9" xfId="270"/>
    <cellStyle name="Обычный 3_Дефицит_7 млрд_0608_бс" xfId="271"/>
    <cellStyle name="Обычный 4" xfId="272"/>
    <cellStyle name="Обычный 5" xfId="273"/>
    <cellStyle name="Обычный 5 2" xfId="274"/>
    <cellStyle name="Обычный 6" xfId="275"/>
    <cellStyle name="Обычный 6 2" xfId="276"/>
    <cellStyle name="Обычный 6 3" xfId="277"/>
    <cellStyle name="Обычный 6 4" xfId="278"/>
    <cellStyle name="Обычный 6_Дефицит_7 млрд_0608_бс" xfId="279"/>
    <cellStyle name="Обычный 7" xfId="280"/>
    <cellStyle name="Обычный 7 2" xfId="281"/>
    <cellStyle name="Обычный 8" xfId="282"/>
    <cellStyle name="Обычный 9" xfId="283"/>
    <cellStyle name="Обычный 9 2" xfId="284"/>
    <cellStyle name="Плохой 2" xfId="285"/>
    <cellStyle name="Плохой 3" xfId="286"/>
    <cellStyle name="Пояснение 2" xfId="287"/>
    <cellStyle name="Пояснение 3" xfId="288"/>
    <cellStyle name="Примечание 2" xfId="289"/>
    <cellStyle name="Примечание 3" xfId="290"/>
    <cellStyle name="Процентный 2" xfId="291"/>
    <cellStyle name="Процентный 2 10" xfId="292"/>
    <cellStyle name="Процентный 2 11" xfId="293"/>
    <cellStyle name="Процентный 2 12" xfId="294"/>
    <cellStyle name="Процентный 2 13" xfId="295"/>
    <cellStyle name="Процентный 2 14" xfId="296"/>
    <cellStyle name="Процентный 2 15" xfId="297"/>
    <cellStyle name="Процентный 2 16" xfId="298"/>
    <cellStyle name="Процентный 2 2" xfId="299"/>
    <cellStyle name="Процентный 2 3" xfId="300"/>
    <cellStyle name="Процентный 2 4" xfId="301"/>
    <cellStyle name="Процентный 2 5" xfId="302"/>
    <cellStyle name="Процентный 2 6" xfId="303"/>
    <cellStyle name="Процентный 2 7" xfId="304"/>
    <cellStyle name="Процентный 2 8" xfId="305"/>
    <cellStyle name="Процентный 2 9" xfId="306"/>
    <cellStyle name="Процентный 3" xfId="307"/>
    <cellStyle name="Процентный 4" xfId="308"/>
    <cellStyle name="Процентный 4 2" xfId="309"/>
    <cellStyle name="Связанная ячейка 2" xfId="310"/>
    <cellStyle name="Связанная ячейка 3" xfId="311"/>
    <cellStyle name="Стиль 1" xfId="312"/>
    <cellStyle name="Стиль 1 2" xfId="313"/>
    <cellStyle name="Стиль 1 3" xfId="314"/>
    <cellStyle name="Стиль 1 4" xfId="315"/>
    <cellStyle name="Стиль 1 5" xfId="316"/>
    <cellStyle name="Стиль 1 6" xfId="317"/>
    <cellStyle name="Стиль 1 7" xfId="318"/>
    <cellStyle name="Текст предупреждения 2" xfId="319"/>
    <cellStyle name="Текст предупреждения 3" xfId="320"/>
    <cellStyle name="Тысячи [0]_1.62" xfId="321"/>
    <cellStyle name="Тысячи_1.62" xfId="322"/>
    <cellStyle name="Финансовый 2" xfId="323"/>
    <cellStyle name="Финансовый 2 10" xfId="324"/>
    <cellStyle name="Финансовый 2 11" xfId="325"/>
    <cellStyle name="Финансовый 2 12" xfId="326"/>
    <cellStyle name="Финансовый 2 13" xfId="327"/>
    <cellStyle name="Финансовый 2 14" xfId="328"/>
    <cellStyle name="Финансовый 2 15" xfId="329"/>
    <cellStyle name="Финансовый 2 16" xfId="330"/>
    <cellStyle name="Финансовый 2 17" xfId="331"/>
    <cellStyle name="Финансовый 2 2" xfId="332"/>
    <cellStyle name="Финансовый 2 3" xfId="333"/>
    <cellStyle name="Финансовый 2 4" xfId="334"/>
    <cellStyle name="Финансовый 2 5" xfId="335"/>
    <cellStyle name="Финансовый 2 6" xfId="336"/>
    <cellStyle name="Финансовый 2 7" xfId="337"/>
    <cellStyle name="Финансовый 2 8" xfId="338"/>
    <cellStyle name="Финансовый 2 9" xfId="339"/>
    <cellStyle name="Финансовый 3" xfId="340"/>
    <cellStyle name="Финансовый 3 2" xfId="341"/>
    <cellStyle name="Финансовый 4" xfId="342"/>
    <cellStyle name="Финансовый 4 2" xfId="343"/>
    <cellStyle name="Финансовый 4 3" xfId="344"/>
    <cellStyle name="Финансовый 5" xfId="345"/>
    <cellStyle name="Финансовый 6" xfId="346"/>
    <cellStyle name="Финансовый 7" xfId="347"/>
    <cellStyle name="Хороший 2" xfId="348"/>
    <cellStyle name="Хороший 3" xfId="349"/>
    <cellStyle name="числовой" xfId="350"/>
    <cellStyle name="Ю" xfId="351"/>
    <cellStyle name="Ю-FreeSet_10" xfId="3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9" Type="http://schemas.openxmlformats.org/officeDocument/2006/relationships/externalLink" Target="externalLinks/externalLink31.xml"/><Relationship Id="rId21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26.xml"/><Relationship Id="rId42" Type="http://schemas.openxmlformats.org/officeDocument/2006/relationships/externalLink" Target="externalLinks/externalLink34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9" Type="http://schemas.openxmlformats.org/officeDocument/2006/relationships/externalLink" Target="externalLinks/externalLink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40" Type="http://schemas.openxmlformats.org/officeDocument/2006/relationships/externalLink" Target="externalLinks/externalLink32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sharedStrings" Target="sharedStrings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iadna\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K284"/>
  <sheetViews>
    <sheetView topLeftCell="A183" zoomScale="69" zoomScaleNormal="69" zoomScaleSheetLayoutView="69" zoomScalePageLayoutView="70" workbookViewId="0">
      <selection activeCell="G11" sqref="G11:J11"/>
    </sheetView>
  </sheetViews>
  <sheetFormatPr defaultColWidth="9.140625" defaultRowHeight="18.75"/>
  <cols>
    <col min="1" max="1" width="73.28515625" style="47" customWidth="1"/>
    <col min="2" max="2" width="15.28515625" style="49" customWidth="1"/>
    <col min="3" max="5" width="18" style="49" customWidth="1"/>
    <col min="6" max="9" width="16.7109375" style="47" customWidth="1"/>
    <col min="10" max="10" width="18.140625" style="47" customWidth="1"/>
    <col min="11" max="11" width="10" style="47" customWidth="1"/>
    <col min="12" max="12" width="9.5703125" style="47" customWidth="1"/>
    <col min="13" max="14" width="9.140625" style="47"/>
    <col min="15" max="15" width="10.5703125" style="47" customWidth="1"/>
    <col min="16" max="16384" width="9.140625" style="47"/>
  </cols>
  <sheetData>
    <row r="1" spans="1:10" ht="18.75" customHeight="1">
      <c r="A1" s="47" t="s">
        <v>127</v>
      </c>
      <c r="B1" s="48"/>
      <c r="D1" s="47"/>
      <c r="E1" s="47"/>
      <c r="G1" s="211" t="s">
        <v>20</v>
      </c>
      <c r="H1" s="211"/>
      <c r="I1" s="211"/>
      <c r="J1" s="211"/>
    </row>
    <row r="2" spans="1:10">
      <c r="B2" s="48"/>
      <c r="D2" s="47"/>
      <c r="E2" s="47"/>
      <c r="G2" s="211" t="s">
        <v>111</v>
      </c>
      <c r="H2" s="211"/>
      <c r="I2" s="211"/>
      <c r="J2" s="211"/>
    </row>
    <row r="3" spans="1:10" ht="18.75" customHeight="1">
      <c r="A3" s="209" t="s">
        <v>406</v>
      </c>
      <c r="B3" s="210"/>
      <c r="D3" s="48"/>
      <c r="E3" s="48"/>
      <c r="F3" s="48"/>
      <c r="G3" s="211" t="s">
        <v>193</v>
      </c>
      <c r="H3" s="211"/>
      <c r="I3" s="211"/>
      <c r="J3" s="211"/>
    </row>
    <row r="4" spans="1:10" ht="18.75" customHeight="1">
      <c r="A4" s="49" t="s">
        <v>21</v>
      </c>
      <c r="D4" s="48"/>
      <c r="E4" s="48"/>
      <c r="F4" s="48"/>
      <c r="G4" s="224" t="s">
        <v>194</v>
      </c>
      <c r="H4" s="224"/>
      <c r="I4" s="224"/>
      <c r="J4" s="224"/>
    </row>
    <row r="5" spans="1:10" ht="18.75" customHeight="1">
      <c r="A5" s="50" t="s">
        <v>407</v>
      </c>
      <c r="B5" s="51"/>
      <c r="D5" s="48"/>
      <c r="E5" s="48"/>
      <c r="F5" s="48"/>
      <c r="G5" s="211" t="s">
        <v>231</v>
      </c>
      <c r="H5" s="211"/>
      <c r="I5" s="52"/>
      <c r="J5" s="52"/>
    </row>
    <row r="6" spans="1:10" ht="18.75" customHeight="1">
      <c r="A6" s="49"/>
      <c r="D6" s="48"/>
      <c r="E6" s="48"/>
      <c r="F6" s="48"/>
      <c r="G6" s="52"/>
      <c r="H6" s="52"/>
      <c r="I6" s="52"/>
      <c r="J6" s="52"/>
    </row>
    <row r="7" spans="1:10" ht="18.75" customHeight="1">
      <c r="A7" s="49" t="s">
        <v>409</v>
      </c>
      <c r="D7" s="48"/>
      <c r="E7" s="48"/>
      <c r="F7" s="48"/>
      <c r="G7" s="52"/>
      <c r="H7" s="52"/>
      <c r="I7" s="52"/>
      <c r="J7" s="52"/>
    </row>
    <row r="8" spans="1:10" ht="18.75" customHeight="1">
      <c r="A8" s="207"/>
      <c r="B8" s="207"/>
      <c r="D8" s="48"/>
      <c r="E8" s="48"/>
      <c r="F8" s="48"/>
      <c r="G8" s="211"/>
      <c r="H8" s="211"/>
      <c r="I8" s="211"/>
      <c r="J8" s="211"/>
    </row>
    <row r="9" spans="1:10" ht="18.75" customHeight="1">
      <c r="F9" s="53"/>
      <c r="G9" s="223" t="s">
        <v>128</v>
      </c>
      <c r="H9" s="223"/>
      <c r="I9" s="223"/>
      <c r="J9" s="223"/>
    </row>
    <row r="10" spans="1:10">
      <c r="A10" s="49"/>
      <c r="C10" s="54"/>
      <c r="D10" s="53"/>
      <c r="E10" s="53"/>
      <c r="F10" s="53"/>
      <c r="G10" s="225" t="s">
        <v>405</v>
      </c>
      <c r="H10" s="212"/>
      <c r="I10" s="212"/>
      <c r="J10" s="212"/>
    </row>
    <row r="11" spans="1:10" ht="20.25" customHeight="1">
      <c r="A11" s="221"/>
      <c r="B11" s="221"/>
      <c r="D11" s="47"/>
      <c r="E11" s="47"/>
      <c r="F11" s="55"/>
      <c r="G11" s="212" t="s">
        <v>488</v>
      </c>
      <c r="H11" s="212"/>
      <c r="I11" s="212"/>
      <c r="J11" s="212"/>
    </row>
    <row r="12" spans="1:10" ht="19.5" customHeight="1">
      <c r="A12" s="49"/>
      <c r="F12" s="48"/>
      <c r="G12" s="212" t="s">
        <v>421</v>
      </c>
      <c r="H12" s="212"/>
      <c r="I12" s="212"/>
      <c r="J12" s="212"/>
    </row>
    <row r="13" spans="1:10" ht="19.5" customHeight="1">
      <c r="A13" s="221"/>
      <c r="B13" s="221"/>
      <c r="C13" s="54"/>
      <c r="D13" s="48"/>
      <c r="E13" s="48"/>
      <c r="F13" s="48"/>
      <c r="G13" s="224"/>
      <c r="H13" s="224"/>
      <c r="I13" s="224"/>
      <c r="J13" s="224"/>
    </row>
    <row r="14" spans="1:10" ht="16.5" customHeight="1">
      <c r="A14" s="207"/>
      <c r="B14" s="207"/>
      <c r="C14" s="54"/>
      <c r="D14" s="48"/>
      <c r="E14" s="48"/>
      <c r="F14" s="48"/>
      <c r="G14" s="52"/>
      <c r="H14" s="52"/>
      <c r="I14" s="52"/>
      <c r="J14" s="52"/>
    </row>
    <row r="15" spans="1:10" ht="16.5" customHeight="1">
      <c r="A15" s="49"/>
      <c r="C15" s="54"/>
      <c r="D15" s="48"/>
      <c r="E15" s="48"/>
      <c r="F15" s="48"/>
      <c r="G15" s="52"/>
      <c r="H15" s="52"/>
      <c r="I15" s="52"/>
      <c r="J15" s="52"/>
    </row>
    <row r="16" spans="1:10" ht="18.75" customHeight="1">
      <c r="A16" s="207"/>
      <c r="B16" s="207"/>
      <c r="D16" s="48"/>
      <c r="E16" s="48"/>
      <c r="F16" s="48"/>
      <c r="G16" s="207" t="s">
        <v>358</v>
      </c>
      <c r="H16" s="207"/>
      <c r="I16" s="207"/>
      <c r="J16" s="207"/>
    </row>
    <row r="17" spans="1:10" ht="21" customHeight="1">
      <c r="B17" s="47"/>
      <c r="C17" s="54"/>
      <c r="D17" s="56"/>
      <c r="E17" s="56"/>
      <c r="F17" s="56"/>
    </row>
    <row r="18" spans="1:10" ht="21" customHeight="1">
      <c r="B18" s="47"/>
      <c r="C18" s="54"/>
      <c r="D18" s="56"/>
      <c r="E18" s="56"/>
      <c r="F18" s="56"/>
      <c r="H18" s="57"/>
      <c r="I18" s="57"/>
      <c r="J18" s="57"/>
    </row>
    <row r="19" spans="1:10">
      <c r="B19" s="54"/>
      <c r="C19" s="54"/>
      <c r="D19" s="54"/>
      <c r="E19" s="54"/>
      <c r="F19" s="54"/>
      <c r="G19" s="49"/>
      <c r="H19" s="49"/>
      <c r="I19" s="49"/>
      <c r="J19" s="49"/>
    </row>
    <row r="20" spans="1:10" ht="20.100000000000001" customHeight="1">
      <c r="A20" s="58"/>
      <c r="B20" s="204"/>
      <c r="C20" s="204"/>
      <c r="D20" s="204"/>
      <c r="E20" s="204"/>
      <c r="F20" s="204"/>
      <c r="G20" s="59"/>
      <c r="H20" s="60"/>
      <c r="I20" s="61" t="s">
        <v>136</v>
      </c>
      <c r="J20" s="62" t="s">
        <v>196</v>
      </c>
    </row>
    <row r="21" spans="1:10" ht="20.100000000000001" customHeight="1">
      <c r="A21" s="63" t="s">
        <v>14</v>
      </c>
      <c r="B21" s="241" t="s">
        <v>422</v>
      </c>
      <c r="C21" s="239"/>
      <c r="D21" s="239"/>
      <c r="E21" s="239"/>
      <c r="F21" s="239"/>
      <c r="G21" s="239"/>
      <c r="H21" s="240"/>
      <c r="I21" s="64" t="s">
        <v>131</v>
      </c>
      <c r="J21" s="65">
        <v>34378405</v>
      </c>
    </row>
    <row r="22" spans="1:10" ht="20.100000000000001" customHeight="1">
      <c r="A22" s="63" t="s">
        <v>15</v>
      </c>
      <c r="B22" s="208" t="s">
        <v>401</v>
      </c>
      <c r="C22" s="208"/>
      <c r="D22" s="208"/>
      <c r="E22" s="208"/>
      <c r="F22" s="208"/>
      <c r="G22" s="59"/>
      <c r="H22" s="60"/>
      <c r="I22" s="64" t="s">
        <v>130</v>
      </c>
      <c r="J22" s="65">
        <v>150</v>
      </c>
    </row>
    <row r="23" spans="1:10" ht="20.100000000000001" customHeight="1">
      <c r="A23" s="63" t="s">
        <v>22</v>
      </c>
      <c r="B23" s="208" t="s">
        <v>404</v>
      </c>
      <c r="C23" s="208"/>
      <c r="D23" s="208"/>
      <c r="E23" s="208"/>
      <c r="F23" s="208"/>
      <c r="G23" s="59"/>
      <c r="H23" s="60"/>
      <c r="I23" s="64" t="s">
        <v>129</v>
      </c>
      <c r="J23" s="65">
        <v>2610600000</v>
      </c>
    </row>
    <row r="24" spans="1:10" ht="20.100000000000001" customHeight="1">
      <c r="A24" s="63" t="s">
        <v>72</v>
      </c>
      <c r="B24" s="204"/>
      <c r="C24" s="204"/>
      <c r="D24" s="204"/>
      <c r="E24" s="204"/>
      <c r="F24" s="204"/>
      <c r="G24" s="66"/>
      <c r="H24" s="67"/>
      <c r="I24" s="64" t="s">
        <v>9</v>
      </c>
      <c r="J24" s="65"/>
    </row>
    <row r="25" spans="1:10" ht="20.100000000000001" customHeight="1">
      <c r="A25" s="63" t="s">
        <v>17</v>
      </c>
      <c r="B25" s="204" t="s">
        <v>487</v>
      </c>
      <c r="C25" s="204"/>
      <c r="D25" s="204"/>
      <c r="E25" s="204"/>
      <c r="F25" s="204"/>
      <c r="G25" s="66"/>
      <c r="H25" s="67"/>
      <c r="I25" s="64" t="s">
        <v>8</v>
      </c>
      <c r="J25" s="65"/>
    </row>
    <row r="26" spans="1:10" ht="20.100000000000001" customHeight="1">
      <c r="A26" s="63" t="s">
        <v>16</v>
      </c>
      <c r="B26" s="208" t="s">
        <v>423</v>
      </c>
      <c r="C26" s="204"/>
      <c r="D26" s="204"/>
      <c r="E26" s="204"/>
      <c r="F26" s="204"/>
      <c r="G26" s="66"/>
      <c r="H26" s="68"/>
      <c r="I26" s="69" t="s">
        <v>10</v>
      </c>
      <c r="J26" s="65" t="s">
        <v>424</v>
      </c>
    </row>
    <row r="27" spans="1:10" ht="20.100000000000001" customHeight="1">
      <c r="A27" s="63" t="s">
        <v>359</v>
      </c>
      <c r="B27" s="204"/>
      <c r="C27" s="204"/>
      <c r="D27" s="204"/>
      <c r="E27" s="204"/>
      <c r="F27" s="204"/>
      <c r="G27" s="204" t="s">
        <v>162</v>
      </c>
      <c r="H27" s="205"/>
      <c r="I27" s="206"/>
      <c r="J27" s="70"/>
    </row>
    <row r="28" spans="1:10" ht="20.100000000000001" customHeight="1">
      <c r="A28" s="63" t="s">
        <v>23</v>
      </c>
      <c r="B28" s="208" t="s">
        <v>402</v>
      </c>
      <c r="C28" s="208"/>
      <c r="D28" s="208"/>
      <c r="E28" s="208"/>
      <c r="F28" s="208"/>
      <c r="G28" s="204" t="s">
        <v>163</v>
      </c>
      <c r="H28" s="205"/>
      <c r="I28" s="206"/>
      <c r="J28" s="70"/>
    </row>
    <row r="29" spans="1:10" ht="20.100000000000001" customHeight="1">
      <c r="A29" s="63" t="s">
        <v>110</v>
      </c>
      <c r="B29" s="204"/>
      <c r="C29" s="204"/>
      <c r="D29" s="204"/>
      <c r="E29" s="204"/>
      <c r="F29" s="204"/>
      <c r="G29" s="66"/>
      <c r="H29" s="66"/>
      <c r="I29" s="66"/>
      <c r="J29" s="71">
        <v>14</v>
      </c>
    </row>
    <row r="30" spans="1:10" ht="20.100000000000001" customHeight="1">
      <c r="A30" s="63" t="s">
        <v>11</v>
      </c>
      <c r="B30" s="208" t="s">
        <v>425</v>
      </c>
      <c r="C30" s="208"/>
      <c r="D30" s="208"/>
      <c r="E30" s="208"/>
      <c r="F30" s="208"/>
      <c r="G30" s="59"/>
      <c r="H30" s="59"/>
      <c r="I30" s="59"/>
      <c r="J30" s="72"/>
    </row>
    <row r="31" spans="1:10" ht="20.100000000000001" customHeight="1">
      <c r="A31" s="63" t="s">
        <v>12</v>
      </c>
      <c r="B31" s="208" t="s">
        <v>426</v>
      </c>
      <c r="C31" s="208"/>
      <c r="D31" s="208"/>
      <c r="E31" s="208"/>
      <c r="F31" s="208"/>
      <c r="G31" s="66"/>
      <c r="H31" s="66"/>
      <c r="I31" s="66"/>
      <c r="J31" s="71"/>
    </row>
    <row r="32" spans="1:10" ht="20.100000000000001" customHeight="1">
      <c r="A32" s="63" t="s">
        <v>13</v>
      </c>
      <c r="B32" s="208" t="s">
        <v>427</v>
      </c>
      <c r="C32" s="208"/>
      <c r="D32" s="208"/>
      <c r="E32" s="208"/>
      <c r="F32" s="208"/>
      <c r="G32" s="59"/>
      <c r="H32" s="59"/>
      <c r="I32" s="59"/>
      <c r="J32" s="60"/>
    </row>
    <row r="33" spans="1:11">
      <c r="A33" s="222" t="s">
        <v>463</v>
      </c>
      <c r="B33" s="222"/>
      <c r="C33" s="222"/>
      <c r="D33" s="222"/>
      <c r="E33" s="222"/>
      <c r="F33" s="222"/>
      <c r="G33" s="222"/>
      <c r="H33" s="222"/>
      <c r="I33" s="222"/>
      <c r="J33" s="222"/>
    </row>
    <row r="34" spans="1:11" ht="9" customHeight="1">
      <c r="A34" s="73"/>
      <c r="B34" s="73"/>
      <c r="C34" s="73"/>
      <c r="D34" s="73"/>
      <c r="E34" s="73"/>
      <c r="F34" s="73"/>
      <c r="G34" s="73"/>
      <c r="H34" s="73"/>
      <c r="I34" s="73"/>
      <c r="J34" s="73"/>
    </row>
    <row r="35" spans="1:11">
      <c r="A35" s="222" t="s">
        <v>170</v>
      </c>
      <c r="B35" s="222"/>
      <c r="C35" s="222"/>
      <c r="D35" s="222"/>
      <c r="E35" s="222"/>
      <c r="F35" s="222"/>
      <c r="G35" s="222"/>
      <c r="H35" s="222"/>
      <c r="I35" s="222"/>
      <c r="J35" s="222"/>
    </row>
    <row r="36" spans="1:11" ht="12" customHeight="1">
      <c r="B36" s="53"/>
      <c r="C36" s="54"/>
      <c r="D36" s="53"/>
      <c r="E36" s="53"/>
      <c r="F36" s="53"/>
      <c r="G36" s="53"/>
      <c r="H36" s="53"/>
      <c r="I36" s="53"/>
      <c r="J36" s="53" t="s">
        <v>420</v>
      </c>
    </row>
    <row r="37" spans="1:11" ht="31.5" customHeight="1">
      <c r="A37" s="218" t="s">
        <v>204</v>
      </c>
      <c r="B37" s="219" t="s">
        <v>18</v>
      </c>
      <c r="C37" s="216" t="s">
        <v>471</v>
      </c>
      <c r="D37" s="216" t="s">
        <v>472</v>
      </c>
      <c r="E37" s="214" t="s">
        <v>473</v>
      </c>
      <c r="F37" s="219" t="s">
        <v>464</v>
      </c>
      <c r="G37" s="238" t="s">
        <v>205</v>
      </c>
      <c r="H37" s="239"/>
      <c r="I37" s="239"/>
      <c r="J37" s="240"/>
    </row>
    <row r="38" spans="1:11" ht="54.75" customHeight="1">
      <c r="A38" s="218"/>
      <c r="B38" s="219"/>
      <c r="C38" s="217"/>
      <c r="D38" s="217"/>
      <c r="E38" s="215"/>
      <c r="F38" s="219"/>
      <c r="G38" s="42" t="s">
        <v>199</v>
      </c>
      <c r="H38" s="42" t="s">
        <v>200</v>
      </c>
      <c r="I38" s="42" t="s">
        <v>201</v>
      </c>
      <c r="J38" s="42" t="s">
        <v>245</v>
      </c>
    </row>
    <row r="39" spans="1:11" ht="20.100000000000001" customHeight="1">
      <c r="A39" s="62">
        <v>1</v>
      </c>
      <c r="B39" s="42">
        <v>2</v>
      </c>
      <c r="C39" s="42">
        <v>3</v>
      </c>
      <c r="D39" s="42">
        <v>4</v>
      </c>
      <c r="E39" s="42">
        <v>5</v>
      </c>
      <c r="F39" s="42">
        <v>6</v>
      </c>
      <c r="G39" s="42">
        <v>7</v>
      </c>
      <c r="H39" s="42">
        <v>8</v>
      </c>
      <c r="I39" s="42">
        <v>9</v>
      </c>
      <c r="J39" s="42">
        <v>10</v>
      </c>
    </row>
    <row r="40" spans="1:11" ht="24.95" customHeight="1">
      <c r="A40" s="220" t="s">
        <v>102</v>
      </c>
      <c r="B40" s="220"/>
      <c r="C40" s="220"/>
      <c r="D40" s="220"/>
      <c r="E40" s="220"/>
      <c r="F40" s="220"/>
      <c r="G40" s="220"/>
      <c r="H40" s="220"/>
      <c r="I40" s="220"/>
      <c r="J40" s="220"/>
    </row>
    <row r="41" spans="1:11" ht="20.100000000000001" customHeight="1">
      <c r="A41" s="74" t="s">
        <v>171</v>
      </c>
      <c r="B41" s="62">
        <v>1000</v>
      </c>
      <c r="C41" s="39">
        <v>2782.7</v>
      </c>
      <c r="D41" s="39" t="s">
        <v>466</v>
      </c>
      <c r="E41" s="39">
        <v>3339.3</v>
      </c>
      <c r="F41" s="39">
        <f>'I. Фін результат'!F7</f>
        <v>3740</v>
      </c>
      <c r="G41" s="39"/>
      <c r="H41" s="39"/>
      <c r="I41" s="39"/>
      <c r="J41" s="39"/>
    </row>
    <row r="42" spans="1:11" ht="20.100000000000001" customHeight="1">
      <c r="A42" s="74" t="s">
        <v>150</v>
      </c>
      <c r="B42" s="62">
        <v>1010</v>
      </c>
      <c r="C42" s="39">
        <v>2016</v>
      </c>
      <c r="D42" s="39" t="s">
        <v>466</v>
      </c>
      <c r="E42" s="39">
        <v>2143.5</v>
      </c>
      <c r="F42" s="39">
        <v>2401</v>
      </c>
      <c r="G42" s="39"/>
      <c r="H42" s="39"/>
      <c r="I42" s="39"/>
      <c r="J42" s="39"/>
    </row>
    <row r="43" spans="1:11" ht="20.100000000000001" customHeight="1">
      <c r="A43" s="75" t="s">
        <v>217</v>
      </c>
      <c r="B43" s="62">
        <v>1020</v>
      </c>
      <c r="C43" s="40">
        <v>8.3000000000000007</v>
      </c>
      <c r="D43" s="40" t="s">
        <v>466</v>
      </c>
      <c r="E43" s="40">
        <v>9.6999999999999993</v>
      </c>
      <c r="F43" s="40">
        <v>12</v>
      </c>
      <c r="G43" s="40"/>
      <c r="H43" s="40"/>
      <c r="I43" s="40"/>
      <c r="J43" s="40"/>
      <c r="K43" s="76"/>
    </row>
    <row r="44" spans="1:11" ht="20.100000000000001" customHeight="1">
      <c r="A44" s="74" t="s">
        <v>138</v>
      </c>
      <c r="B44" s="62">
        <v>1030</v>
      </c>
      <c r="C44" s="39">
        <v>667</v>
      </c>
      <c r="D44" s="39" t="s">
        <v>466</v>
      </c>
      <c r="E44" s="39">
        <v>1059.5</v>
      </c>
      <c r="F44" s="39">
        <v>1186</v>
      </c>
      <c r="G44" s="39"/>
      <c r="H44" s="39"/>
      <c r="I44" s="39"/>
      <c r="J44" s="39"/>
      <c r="K44" s="76"/>
    </row>
    <row r="45" spans="1:11" ht="20.100000000000001" customHeight="1">
      <c r="A45" s="74" t="s">
        <v>137</v>
      </c>
      <c r="B45" s="62">
        <v>1060</v>
      </c>
      <c r="C45" s="39">
        <f>'I. Фін результат'!C47</f>
        <v>0</v>
      </c>
      <c r="D45" s="39"/>
      <c r="E45" s="39">
        <f>'I. Фін результат'!E47</f>
        <v>0</v>
      </c>
      <c r="F45" s="39">
        <f>'I. Фін результат'!F47</f>
        <v>0</v>
      </c>
      <c r="G45" s="39"/>
      <c r="H45" s="39"/>
      <c r="I45" s="39"/>
      <c r="J45" s="39"/>
    </row>
    <row r="46" spans="1:11" ht="20.100000000000001" customHeight="1">
      <c r="A46" s="74" t="s">
        <v>247</v>
      </c>
      <c r="B46" s="62">
        <v>1070</v>
      </c>
      <c r="C46" s="39">
        <v>21.7</v>
      </c>
      <c r="D46" s="39"/>
      <c r="E46" s="39">
        <f>'I. Фін результат'!E55</f>
        <v>0</v>
      </c>
      <c r="F46" s="39"/>
      <c r="G46" s="39"/>
      <c r="H46" s="39"/>
      <c r="I46" s="39"/>
      <c r="J46" s="39"/>
    </row>
    <row r="47" spans="1:11" ht="20.100000000000001" customHeight="1">
      <c r="A47" s="74" t="s">
        <v>32</v>
      </c>
      <c r="B47" s="62">
        <v>1080</v>
      </c>
      <c r="C47" s="39">
        <v>108.4</v>
      </c>
      <c r="D47" s="39"/>
      <c r="E47" s="39">
        <v>122</v>
      </c>
      <c r="F47" s="39">
        <v>135</v>
      </c>
      <c r="G47" s="39"/>
      <c r="H47" s="39"/>
      <c r="I47" s="39"/>
      <c r="J47" s="39"/>
    </row>
    <row r="48" spans="1:11" ht="20.100000000000001" customHeight="1">
      <c r="A48" s="77" t="s">
        <v>4</v>
      </c>
      <c r="B48" s="62">
        <v>1100</v>
      </c>
      <c r="C48" s="40">
        <v>13</v>
      </c>
      <c r="D48" s="40"/>
      <c r="E48" s="40">
        <v>13</v>
      </c>
      <c r="F48" s="40">
        <v>18</v>
      </c>
      <c r="G48" s="40"/>
      <c r="H48" s="40"/>
      <c r="I48" s="40"/>
      <c r="J48" s="40"/>
    </row>
    <row r="49" spans="1:10" ht="20.100000000000001" customHeight="1">
      <c r="A49" s="78" t="s">
        <v>139</v>
      </c>
      <c r="B49" s="62">
        <v>1310</v>
      </c>
      <c r="C49" s="40">
        <v>4</v>
      </c>
      <c r="D49" s="40"/>
      <c r="E49" s="40">
        <v>4</v>
      </c>
      <c r="F49" s="40">
        <v>6</v>
      </c>
      <c r="G49" s="39"/>
      <c r="H49" s="39"/>
      <c r="I49" s="39"/>
      <c r="J49" s="39"/>
    </row>
    <row r="50" spans="1:10" ht="20.100000000000001" customHeight="1">
      <c r="A50" s="78" t="s">
        <v>187</v>
      </c>
      <c r="B50" s="62">
        <f>' V. Коефіцієнти'!B8</f>
        <v>5010</v>
      </c>
      <c r="C50" s="38"/>
      <c r="D50" s="38"/>
      <c r="E50" s="38"/>
      <c r="F50" s="38"/>
      <c r="G50" s="38"/>
      <c r="H50" s="38"/>
      <c r="I50" s="38"/>
      <c r="J50" s="38"/>
    </row>
    <row r="51" spans="1:10" ht="20.100000000000001" customHeight="1">
      <c r="A51" s="41" t="s">
        <v>248</v>
      </c>
      <c r="B51" s="79">
        <v>1110</v>
      </c>
      <c r="C51" s="39">
        <f>'I. Фін результат'!C68</f>
        <v>0</v>
      </c>
      <c r="D51" s="39">
        <f>'I. Фін результат'!D68</f>
        <v>0</v>
      </c>
      <c r="E51" s="39">
        <f>'I. Фін результат'!E68</f>
        <v>0</v>
      </c>
      <c r="F51" s="39">
        <f>'I. Фін результат'!F68</f>
        <v>0</v>
      </c>
      <c r="G51" s="39"/>
      <c r="H51" s="39"/>
      <c r="I51" s="39"/>
      <c r="J51" s="39"/>
    </row>
    <row r="52" spans="1:10" ht="20.100000000000001" customHeight="1">
      <c r="A52" s="41" t="s">
        <v>249</v>
      </c>
      <c r="B52" s="79">
        <v>1120</v>
      </c>
      <c r="C52" s="39" t="str">
        <f>'I. Фін результат'!C69</f>
        <v>(    )</v>
      </c>
      <c r="D52" s="39" t="str">
        <f>'I. Фін результат'!D69</f>
        <v>(    )</v>
      </c>
      <c r="E52" s="39" t="str">
        <f>'I. Фін результат'!E69</f>
        <v>(    )</v>
      </c>
      <c r="F52" s="39">
        <f>'I. Фін результат'!F69</f>
        <v>0</v>
      </c>
      <c r="G52" s="39"/>
      <c r="H52" s="39"/>
      <c r="I52" s="39"/>
      <c r="J52" s="39"/>
    </row>
    <row r="53" spans="1:10" ht="20.100000000000001" customHeight="1">
      <c r="A53" s="41" t="s">
        <v>250</v>
      </c>
      <c r="B53" s="79">
        <v>1130</v>
      </c>
      <c r="C53" s="39">
        <f>'I. Фін результат'!C70</f>
        <v>0</v>
      </c>
      <c r="D53" s="39">
        <f>'I. Фін результат'!D70</f>
        <v>0</v>
      </c>
      <c r="E53" s="39">
        <f>'I. Фін результат'!E70</f>
        <v>0</v>
      </c>
      <c r="F53" s="39">
        <f>'I. Фін результат'!F70</f>
        <v>0</v>
      </c>
      <c r="G53" s="39"/>
      <c r="H53" s="39"/>
      <c r="I53" s="39"/>
      <c r="J53" s="39"/>
    </row>
    <row r="54" spans="1:10" ht="20.100000000000001" customHeight="1">
      <c r="A54" s="41" t="s">
        <v>251</v>
      </c>
      <c r="B54" s="79">
        <v>1140</v>
      </c>
      <c r="C54" s="39" t="str">
        <f>'I. Фін результат'!C71</f>
        <v>(    )</v>
      </c>
      <c r="D54" s="39" t="str">
        <f>'I. Фін результат'!D71</f>
        <v>(    )</v>
      </c>
      <c r="E54" s="39" t="str">
        <f>'I. Фін результат'!E71</f>
        <v>(    )</v>
      </c>
      <c r="F54" s="39">
        <f>'I. Фін результат'!F71</f>
        <v>0</v>
      </c>
      <c r="G54" s="39"/>
      <c r="H54" s="39"/>
      <c r="I54" s="39"/>
      <c r="J54" s="39"/>
    </row>
    <row r="55" spans="1:10" ht="20.100000000000001" customHeight="1">
      <c r="A55" s="41" t="s">
        <v>253</v>
      </c>
      <c r="B55" s="79">
        <v>1150</v>
      </c>
      <c r="C55" s="39">
        <f>'I. Фін результат'!C72</f>
        <v>0</v>
      </c>
      <c r="D55" s="39">
        <f>'I. Фін результат'!D72</f>
        <v>0</v>
      </c>
      <c r="E55" s="39">
        <f>'I. Фін результат'!E72</f>
        <v>0</v>
      </c>
      <c r="F55" s="39">
        <f>'I. Фін результат'!F72</f>
        <v>0</v>
      </c>
      <c r="G55" s="39"/>
      <c r="H55" s="39"/>
      <c r="I55" s="39"/>
      <c r="J55" s="39"/>
    </row>
    <row r="56" spans="1:10" ht="20.100000000000001" customHeight="1">
      <c r="A56" s="74" t="s">
        <v>254</v>
      </c>
      <c r="B56" s="62">
        <v>1160</v>
      </c>
      <c r="C56" s="39">
        <f>'I. Фін результат'!C75</f>
        <v>0</v>
      </c>
      <c r="D56" s="39">
        <f>'I. Фін результат'!D75</f>
        <v>0</v>
      </c>
      <c r="E56" s="39">
        <f>'I. Фін результат'!E75</f>
        <v>0</v>
      </c>
      <c r="F56" s="39">
        <f>'I. Фін результат'!F75</f>
        <v>0</v>
      </c>
      <c r="G56" s="39"/>
      <c r="H56" s="39"/>
      <c r="I56" s="39"/>
      <c r="J56" s="39"/>
    </row>
    <row r="57" spans="1:10" ht="20.100000000000001" customHeight="1">
      <c r="A57" s="78" t="s">
        <v>101</v>
      </c>
      <c r="B57" s="201">
        <v>1170</v>
      </c>
      <c r="C57" s="40">
        <v>13</v>
      </c>
      <c r="D57" s="40">
        <f t="shared" ref="D57:E57" si="0">SUM(D48, D51:D56)</f>
        <v>0</v>
      </c>
      <c r="E57" s="40">
        <f t="shared" si="0"/>
        <v>13</v>
      </c>
      <c r="F57" s="40">
        <f>SUM(F48, F51:F56)</f>
        <v>18</v>
      </c>
      <c r="G57" s="40"/>
      <c r="H57" s="40"/>
      <c r="I57" s="40"/>
      <c r="J57" s="40"/>
    </row>
    <row r="58" spans="1:10" ht="20.100000000000001" customHeight="1">
      <c r="A58" s="203" t="s">
        <v>255</v>
      </c>
      <c r="B58" s="202">
        <v>1180</v>
      </c>
      <c r="C58" s="39">
        <v>4</v>
      </c>
      <c r="D58" s="39"/>
      <c r="E58" s="39">
        <v>4</v>
      </c>
      <c r="F58" s="39">
        <v>6</v>
      </c>
      <c r="G58" s="39"/>
      <c r="H58" s="39"/>
      <c r="I58" s="39"/>
      <c r="J58" s="39"/>
    </row>
    <row r="59" spans="1:10" ht="20.100000000000001" customHeight="1">
      <c r="A59" s="203" t="s">
        <v>256</v>
      </c>
      <c r="B59" s="202">
        <v>1181</v>
      </c>
      <c r="C59" s="39"/>
      <c r="D59" s="39">
        <f>'I. Фін результат'!D80</f>
        <v>0</v>
      </c>
      <c r="E59" s="39">
        <f>'I. Фін результат'!E80</f>
        <v>0</v>
      </c>
      <c r="F59" s="39">
        <f>'I. Фін результат'!F80</f>
        <v>0</v>
      </c>
      <c r="G59" s="39"/>
      <c r="H59" s="39"/>
      <c r="I59" s="39"/>
      <c r="J59" s="39"/>
    </row>
    <row r="60" spans="1:10" ht="20.100000000000001" customHeight="1">
      <c r="A60" s="203" t="s">
        <v>257</v>
      </c>
      <c r="B60" s="79">
        <v>1190</v>
      </c>
      <c r="C60" s="39">
        <f>'I. Фін результат'!C81</f>
        <v>0</v>
      </c>
      <c r="D60" s="39">
        <f>'I. Фін результат'!D81</f>
        <v>0</v>
      </c>
      <c r="E60" s="39">
        <f>'I. Фін результат'!E81</f>
        <v>0</v>
      </c>
      <c r="F60" s="39">
        <f>'I. Фін результат'!F81</f>
        <v>0</v>
      </c>
      <c r="G60" s="39"/>
      <c r="H60" s="39"/>
      <c r="I60" s="39"/>
      <c r="J60" s="39"/>
    </row>
    <row r="61" spans="1:10" ht="20.100000000000001" customHeight="1">
      <c r="A61" s="203" t="s">
        <v>258</v>
      </c>
      <c r="B61" s="201">
        <v>1191</v>
      </c>
      <c r="C61" s="39" t="str">
        <f>'I. Фін результат'!C82</f>
        <v>(    )</v>
      </c>
      <c r="D61" s="39" t="str">
        <f>'I. Фін результат'!D82</f>
        <v>(    )</v>
      </c>
      <c r="E61" s="39" t="str">
        <f>'I. Фін результат'!E82</f>
        <v>(    )</v>
      </c>
      <c r="F61" s="39">
        <f>'I. Фін результат'!F82</f>
        <v>0</v>
      </c>
      <c r="G61" s="39"/>
      <c r="H61" s="39"/>
      <c r="I61" s="39"/>
      <c r="J61" s="39"/>
    </row>
    <row r="62" spans="1:10" ht="20.100000000000001" customHeight="1">
      <c r="A62" s="77" t="s">
        <v>356</v>
      </c>
      <c r="B62" s="201">
        <v>1200</v>
      </c>
      <c r="C62" s="40">
        <v>9</v>
      </c>
      <c r="D62" s="40"/>
      <c r="E62" s="40">
        <v>9</v>
      </c>
      <c r="F62" s="40">
        <v>12</v>
      </c>
      <c r="G62" s="40"/>
      <c r="H62" s="40"/>
      <c r="I62" s="40"/>
      <c r="J62" s="40"/>
    </row>
    <row r="63" spans="1:10" ht="20.100000000000001" customHeight="1">
      <c r="A63" s="203" t="s">
        <v>360</v>
      </c>
      <c r="B63" s="79">
        <v>1201</v>
      </c>
      <c r="C63" s="39">
        <v>9</v>
      </c>
      <c r="D63" s="39"/>
      <c r="E63" s="39">
        <v>9</v>
      </c>
      <c r="F63" s="39">
        <v>12</v>
      </c>
      <c r="G63" s="39"/>
      <c r="H63" s="39"/>
      <c r="I63" s="39"/>
      <c r="J63" s="39"/>
    </row>
    <row r="64" spans="1:10" ht="20.100000000000001" customHeight="1">
      <c r="A64" s="41" t="s">
        <v>361</v>
      </c>
      <c r="B64" s="62">
        <v>1202</v>
      </c>
      <c r="C64" s="39">
        <f>'I. Фін результат'!C85</f>
        <v>0</v>
      </c>
      <c r="D64" s="39">
        <f>'I. Фін результат'!D85</f>
        <v>0</v>
      </c>
      <c r="E64" s="39">
        <f>'I. Фін результат'!E85</f>
        <v>0</v>
      </c>
      <c r="F64" s="39">
        <f>'I. Фін результат'!F85</f>
        <v>0</v>
      </c>
      <c r="G64" s="39"/>
      <c r="H64" s="39"/>
      <c r="I64" s="39"/>
      <c r="J64" s="39"/>
    </row>
    <row r="65" spans="1:10" ht="24.95" customHeight="1">
      <c r="A65" s="213" t="s">
        <v>141</v>
      </c>
      <c r="B65" s="213"/>
      <c r="C65" s="213"/>
      <c r="D65" s="213"/>
      <c r="E65" s="213"/>
      <c r="F65" s="213"/>
      <c r="G65" s="213"/>
      <c r="H65" s="213"/>
      <c r="I65" s="213"/>
      <c r="J65" s="213"/>
    </row>
    <row r="66" spans="1:10" ht="37.5">
      <c r="A66" s="80" t="s">
        <v>340</v>
      </c>
      <c r="B66" s="62">
        <v>2110</v>
      </c>
      <c r="C66" s="40">
        <v>463</v>
      </c>
      <c r="D66" s="40"/>
      <c r="E66" s="40">
        <v>489</v>
      </c>
      <c r="F66" s="40">
        <v>501</v>
      </c>
      <c r="G66" s="39"/>
      <c r="H66" s="39"/>
      <c r="I66" s="39"/>
      <c r="J66" s="39"/>
    </row>
    <row r="67" spans="1:10">
      <c r="A67" s="41" t="s">
        <v>299</v>
      </c>
      <c r="B67" s="62">
        <v>2111</v>
      </c>
      <c r="C67" s="39">
        <v>3</v>
      </c>
      <c r="D67" s="39"/>
      <c r="E67" s="39">
        <v>2</v>
      </c>
      <c r="F67" s="39">
        <v>3</v>
      </c>
      <c r="G67" s="39"/>
      <c r="H67" s="39"/>
      <c r="I67" s="39"/>
      <c r="J67" s="39"/>
    </row>
    <row r="68" spans="1:10" ht="37.5">
      <c r="A68" s="41" t="s">
        <v>362</v>
      </c>
      <c r="B68" s="62">
        <v>2112</v>
      </c>
      <c r="C68" s="39">
        <v>430</v>
      </c>
      <c r="D68" s="39"/>
      <c r="E68" s="39">
        <v>450</v>
      </c>
      <c r="F68" s="39">
        <f>'ІІ. Розр. з бюджетом'!F22</f>
        <v>467</v>
      </c>
      <c r="G68" s="39"/>
      <c r="H68" s="39"/>
      <c r="I68" s="39"/>
      <c r="J68" s="39"/>
    </row>
    <row r="69" spans="1:10" ht="37.5">
      <c r="A69" s="81" t="s">
        <v>363</v>
      </c>
      <c r="B69" s="42">
        <v>2113</v>
      </c>
      <c r="C69" s="39">
        <f>'ІІ. Розр. з бюджетом'!C23</f>
        <v>0</v>
      </c>
      <c r="D69" s="39">
        <f>'ІІ. Розр. з бюджетом'!D23</f>
        <v>0</v>
      </c>
      <c r="E69" s="39">
        <f>'ІІ. Розр. з бюджетом'!E23</f>
        <v>0</v>
      </c>
      <c r="F69" s="39">
        <f>'ІІ. Розр. з бюджетом'!F23</f>
        <v>0</v>
      </c>
      <c r="G69" s="39"/>
      <c r="H69" s="39"/>
      <c r="I69" s="39"/>
      <c r="J69" s="39"/>
    </row>
    <row r="70" spans="1:10">
      <c r="A70" s="81" t="s">
        <v>90</v>
      </c>
      <c r="B70" s="82">
        <v>2114</v>
      </c>
      <c r="C70" s="39">
        <f>'ІІ. Розр. з бюджетом'!C24</f>
        <v>0</v>
      </c>
      <c r="D70" s="39">
        <f>'ІІ. Розр. з бюджетом'!D24</f>
        <v>0</v>
      </c>
      <c r="E70" s="39">
        <f>'ІІ. Розр. з бюджетом'!E24</f>
        <v>0</v>
      </c>
      <c r="F70" s="39">
        <f>'ІІ. Розр. з бюджетом'!F24</f>
        <v>0</v>
      </c>
      <c r="G70" s="39"/>
      <c r="H70" s="39"/>
      <c r="I70" s="39"/>
      <c r="J70" s="39"/>
    </row>
    <row r="71" spans="1:10" ht="37.5">
      <c r="A71" s="81" t="s">
        <v>344</v>
      </c>
      <c r="B71" s="82">
        <v>2115</v>
      </c>
      <c r="C71" s="39">
        <v>2</v>
      </c>
      <c r="D71" s="39"/>
      <c r="E71" s="39">
        <v>2</v>
      </c>
      <c r="F71" s="39">
        <v>3</v>
      </c>
      <c r="G71" s="39"/>
      <c r="H71" s="39"/>
      <c r="I71" s="39"/>
      <c r="J71" s="39"/>
    </row>
    <row r="72" spans="1:10">
      <c r="A72" s="43" t="s">
        <v>108</v>
      </c>
      <c r="B72" s="42">
        <v>2116</v>
      </c>
      <c r="C72" s="39">
        <f>'ІІ. Розр. з бюджетом'!C26</f>
        <v>0</v>
      </c>
      <c r="D72" s="39">
        <f>'ІІ. Розр. з бюджетом'!D26</f>
        <v>0</v>
      </c>
      <c r="E72" s="39">
        <f>'ІІ. Розр. з бюджетом'!E26</f>
        <v>0</v>
      </c>
      <c r="F72" s="39">
        <f>'ІІ. Розр. з бюджетом'!F26</f>
        <v>0</v>
      </c>
      <c r="G72" s="39"/>
      <c r="H72" s="39"/>
      <c r="I72" s="39"/>
      <c r="J72" s="39"/>
    </row>
    <row r="73" spans="1:10">
      <c r="A73" s="43" t="s">
        <v>364</v>
      </c>
      <c r="B73" s="42">
        <v>2117</v>
      </c>
      <c r="C73" s="39">
        <f>'ІІ. Розр. з бюджетом'!C27</f>
        <v>0</v>
      </c>
      <c r="D73" s="39">
        <f>'ІІ. Розр. з бюджетом'!D27</f>
        <v>0</v>
      </c>
      <c r="E73" s="39">
        <f>'ІІ. Розр. з бюджетом'!E27</f>
        <v>0</v>
      </c>
      <c r="F73" s="39">
        <f>'ІІ. Розр. з бюджетом'!F27</f>
        <v>0</v>
      </c>
      <c r="G73" s="39"/>
      <c r="H73" s="39"/>
      <c r="I73" s="39"/>
      <c r="J73" s="39"/>
    </row>
    <row r="74" spans="1:10">
      <c r="A74" s="43" t="s">
        <v>440</v>
      </c>
      <c r="B74" s="42">
        <v>2119</v>
      </c>
      <c r="C74" s="39">
        <v>28</v>
      </c>
      <c r="D74" s="39"/>
      <c r="E74" s="39">
        <v>35</v>
      </c>
      <c r="F74" s="39">
        <v>38</v>
      </c>
      <c r="G74" s="39"/>
      <c r="H74" s="39"/>
      <c r="I74" s="39"/>
      <c r="J74" s="39"/>
    </row>
    <row r="75" spans="1:10" ht="37.5">
      <c r="A75" s="83" t="s">
        <v>341</v>
      </c>
      <c r="B75" s="42">
        <v>2120</v>
      </c>
      <c r="C75" s="40">
        <v>333</v>
      </c>
      <c r="D75" s="40"/>
      <c r="E75" s="40">
        <v>372</v>
      </c>
      <c r="F75" s="40">
        <v>417</v>
      </c>
      <c r="G75" s="39"/>
      <c r="H75" s="39"/>
      <c r="I75" s="39"/>
      <c r="J75" s="39"/>
    </row>
    <row r="76" spans="1:10">
      <c r="A76" s="43" t="s">
        <v>89</v>
      </c>
      <c r="B76" s="42">
        <v>2121</v>
      </c>
      <c r="C76" s="39">
        <v>333</v>
      </c>
      <c r="D76" s="39"/>
      <c r="E76" s="39">
        <v>372</v>
      </c>
      <c r="F76" s="39">
        <v>417</v>
      </c>
      <c r="G76" s="39"/>
      <c r="H76" s="39"/>
      <c r="I76" s="39"/>
      <c r="J76" s="39"/>
    </row>
    <row r="77" spans="1:10" ht="37.5">
      <c r="A77" s="83" t="s">
        <v>345</v>
      </c>
      <c r="B77" s="42">
        <v>2130</v>
      </c>
      <c r="C77" s="40">
        <v>389</v>
      </c>
      <c r="D77" s="40"/>
      <c r="E77" s="40">
        <v>512</v>
      </c>
      <c r="F77" s="40">
        <v>573</v>
      </c>
      <c r="G77" s="40"/>
      <c r="H77" s="39"/>
      <c r="I77" s="39"/>
      <c r="J77" s="39"/>
    </row>
    <row r="78" spans="1:10" ht="75">
      <c r="A78" s="43" t="s">
        <v>365</v>
      </c>
      <c r="B78" s="42">
        <v>2131</v>
      </c>
      <c r="C78" s="39">
        <f>'ІІ. Розр. з бюджетом'!C36</f>
        <v>0</v>
      </c>
      <c r="D78" s="39">
        <f>'ІІ. Розр. з бюджетом'!D36</f>
        <v>0</v>
      </c>
      <c r="E78" s="39">
        <f>'ІІ. Розр. з бюджетом'!E36</f>
        <v>0</v>
      </c>
      <c r="F78" s="39">
        <f>'ІІ. Розр. з бюджетом'!F36</f>
        <v>0</v>
      </c>
      <c r="G78" s="39"/>
      <c r="H78" s="39"/>
      <c r="I78" s="39"/>
      <c r="J78" s="39"/>
    </row>
    <row r="79" spans="1:10" ht="25.5" customHeight="1">
      <c r="A79" s="43" t="s">
        <v>436</v>
      </c>
      <c r="B79" s="42">
        <v>2133</v>
      </c>
      <c r="C79" s="39">
        <v>389</v>
      </c>
      <c r="D79" s="39"/>
      <c r="E79" s="39">
        <v>512</v>
      </c>
      <c r="F79" s="39">
        <v>573</v>
      </c>
      <c r="G79" s="39"/>
      <c r="H79" s="39"/>
      <c r="I79" s="39"/>
      <c r="J79" s="39"/>
    </row>
    <row r="80" spans="1:10" ht="24.95" customHeight="1">
      <c r="A80" s="83"/>
      <c r="B80" s="42"/>
      <c r="C80" s="40"/>
      <c r="D80" s="40"/>
      <c r="E80" s="40"/>
      <c r="F80" s="40"/>
      <c r="G80" s="39"/>
      <c r="H80" s="39"/>
      <c r="I80" s="39"/>
      <c r="J80" s="39"/>
    </row>
    <row r="81" spans="1:10" ht="20.100000000000001" customHeight="1">
      <c r="A81" s="232" t="s">
        <v>419</v>
      </c>
      <c r="B81" s="233"/>
      <c r="C81" s="233"/>
      <c r="D81" s="233"/>
      <c r="E81" s="233"/>
      <c r="F81" s="233"/>
      <c r="G81" s="233"/>
      <c r="H81" s="233"/>
      <c r="I81" s="233"/>
      <c r="J81" s="234"/>
    </row>
    <row r="82" spans="1:10" ht="20.100000000000001" customHeight="1">
      <c r="A82" s="84" t="s">
        <v>259</v>
      </c>
      <c r="B82" s="79">
        <v>3405</v>
      </c>
      <c r="C82" s="40">
        <v>44</v>
      </c>
      <c r="D82" s="40"/>
      <c r="E82" s="40">
        <v>1.3</v>
      </c>
      <c r="F82" s="40">
        <v>1</v>
      </c>
      <c r="G82" s="85" t="s">
        <v>184</v>
      </c>
      <c r="H82" s="85" t="s">
        <v>184</v>
      </c>
      <c r="I82" s="85" t="s">
        <v>184</v>
      </c>
      <c r="J82" s="85" t="s">
        <v>184</v>
      </c>
    </row>
    <row r="83" spans="1:10" ht="20.100000000000001" customHeight="1">
      <c r="A83" s="43" t="s">
        <v>337</v>
      </c>
      <c r="B83" s="86">
        <v>3030</v>
      </c>
      <c r="C83" s="39">
        <f>'ІІІ. Рух грош. коштів'!C13</f>
        <v>0</v>
      </c>
      <c r="D83" s="39"/>
      <c r="E83" s="39">
        <f>'ІІІ. Рух грош. коштів'!E13</f>
        <v>0</v>
      </c>
      <c r="F83" s="39">
        <f>'ІІІ. Рух грош. коштів'!F13</f>
        <v>0</v>
      </c>
      <c r="G83" s="39"/>
      <c r="H83" s="39"/>
      <c r="I83" s="39"/>
      <c r="J83" s="39"/>
    </row>
    <row r="84" spans="1:10" ht="20.100000000000001" customHeight="1">
      <c r="A84" s="43" t="s">
        <v>260</v>
      </c>
      <c r="B84" s="86">
        <v>3195</v>
      </c>
      <c r="C84" s="39">
        <f>'ІІІ. Рух грош. коштів'!C41</f>
        <v>3269.3</v>
      </c>
      <c r="D84" s="39"/>
      <c r="E84" s="39">
        <f>'ІІІ. Рух грош. коштів'!E41</f>
        <v>3203</v>
      </c>
      <c r="F84" s="39">
        <f>'ІІІ. Рух грош. коштів'!F41</f>
        <v>4076</v>
      </c>
      <c r="G84" s="85" t="s">
        <v>184</v>
      </c>
      <c r="H84" s="85" t="s">
        <v>184</v>
      </c>
      <c r="I84" s="85" t="s">
        <v>184</v>
      </c>
      <c r="J84" s="85" t="s">
        <v>184</v>
      </c>
    </row>
    <row r="85" spans="1:10" ht="20.100000000000001" customHeight="1">
      <c r="A85" s="43" t="s">
        <v>144</v>
      </c>
      <c r="B85" s="86">
        <v>3295</v>
      </c>
      <c r="C85" s="39">
        <f>'ІІІ. Рух грош. коштів'!C54</f>
        <v>0</v>
      </c>
      <c r="D85" s="39">
        <f>'ІІІ. Рух грош. коштів'!D54</f>
        <v>0</v>
      </c>
      <c r="E85" s="39">
        <f>'ІІІ. Рух грош. коштів'!E54</f>
        <v>0</v>
      </c>
      <c r="F85" s="39">
        <f>'ІІІ. Рух грош. коштів'!F54</f>
        <v>0</v>
      </c>
      <c r="G85" s="85" t="s">
        <v>184</v>
      </c>
      <c r="H85" s="85" t="s">
        <v>184</v>
      </c>
      <c r="I85" s="85" t="s">
        <v>184</v>
      </c>
      <c r="J85" s="85" t="s">
        <v>184</v>
      </c>
    </row>
    <row r="86" spans="1:10" ht="20.100000000000001" customHeight="1">
      <c r="A86" s="43" t="s">
        <v>261</v>
      </c>
      <c r="B86" s="79">
        <v>3395</v>
      </c>
      <c r="C86" s="39">
        <f>'ІІІ. Рух грош. коштів'!C71</f>
        <v>0</v>
      </c>
      <c r="D86" s="39">
        <f>'ІІІ. Рух грош. коштів'!D71</f>
        <v>0</v>
      </c>
      <c r="E86" s="39">
        <f>'ІІІ. Рух грош. коштів'!E71</f>
        <v>0</v>
      </c>
      <c r="F86" s="39">
        <f>'ІІІ. Рух грош. коштів'!F71</f>
        <v>0</v>
      </c>
      <c r="G86" s="85" t="s">
        <v>184</v>
      </c>
      <c r="H86" s="85" t="s">
        <v>184</v>
      </c>
      <c r="I86" s="85" t="s">
        <v>184</v>
      </c>
      <c r="J86" s="85" t="s">
        <v>184</v>
      </c>
    </row>
    <row r="87" spans="1:10" ht="20.100000000000001" customHeight="1">
      <c r="A87" s="43" t="s">
        <v>149</v>
      </c>
      <c r="B87" s="79">
        <v>3410</v>
      </c>
      <c r="C87" s="39" t="str">
        <f>'ІІІ. Рух грош. коштів'!C74</f>
        <v>-</v>
      </c>
      <c r="D87" s="39">
        <f>'ІІІ. Рух грош. коштів'!D74</f>
        <v>0</v>
      </c>
      <c r="E87" s="39">
        <f>'ІІІ. Рух грош. коштів'!E74</f>
        <v>0</v>
      </c>
      <c r="F87" s="39">
        <f>'ІІІ. Рух грош. коштів'!F74</f>
        <v>0</v>
      </c>
      <c r="G87" s="85" t="s">
        <v>184</v>
      </c>
      <c r="H87" s="85" t="s">
        <v>184</v>
      </c>
      <c r="I87" s="85" t="s">
        <v>184</v>
      </c>
      <c r="J87" s="85" t="s">
        <v>184</v>
      </c>
    </row>
    <row r="88" spans="1:10" ht="24.95" customHeight="1">
      <c r="A88" s="87" t="s">
        <v>262</v>
      </c>
      <c r="B88" s="79">
        <v>3415</v>
      </c>
      <c r="C88" s="40">
        <v>1.3</v>
      </c>
      <c r="D88" s="40"/>
      <c r="E88" s="40">
        <f>SUM(E82,E84:E87)</f>
        <v>3204.3</v>
      </c>
      <c r="F88" s="40">
        <v>1</v>
      </c>
      <c r="G88" s="85" t="s">
        <v>184</v>
      </c>
      <c r="H88" s="88" t="s">
        <v>184</v>
      </c>
      <c r="I88" s="85" t="s">
        <v>184</v>
      </c>
      <c r="J88" s="85" t="s">
        <v>184</v>
      </c>
    </row>
    <row r="89" spans="1:10" ht="20.100000000000001" customHeight="1">
      <c r="A89" s="235" t="s">
        <v>177</v>
      </c>
      <c r="B89" s="236"/>
      <c r="C89" s="236"/>
      <c r="D89" s="236"/>
      <c r="E89" s="236"/>
      <c r="F89" s="236"/>
      <c r="G89" s="236"/>
      <c r="H89" s="236"/>
      <c r="I89" s="236"/>
      <c r="J89" s="237"/>
    </row>
    <row r="90" spans="1:10" ht="24.95" customHeight="1">
      <c r="A90" s="43" t="s">
        <v>176</v>
      </c>
      <c r="B90" s="79">
        <v>4000</v>
      </c>
      <c r="C90" s="39">
        <v>118</v>
      </c>
      <c r="D90" s="39" t="str">
        <f>'IV. Кап. інвестиції'!D6</f>
        <v>-</v>
      </c>
      <c r="E90" s="39" t="str">
        <f>'IV. Кап. інвестиції'!E6</f>
        <v>-</v>
      </c>
      <c r="F90" s="39" t="str">
        <f>'IV. Кап. інвестиції'!F6</f>
        <v>-</v>
      </c>
      <c r="G90" s="39"/>
      <c r="H90" s="39"/>
      <c r="I90" s="39"/>
      <c r="J90" s="39"/>
    </row>
    <row r="91" spans="1:10" ht="19.5" customHeight="1">
      <c r="A91" s="229" t="s">
        <v>179</v>
      </c>
      <c r="B91" s="230"/>
      <c r="C91" s="230"/>
      <c r="D91" s="230"/>
      <c r="E91" s="230"/>
      <c r="F91" s="230"/>
      <c r="G91" s="230"/>
      <c r="H91" s="230"/>
      <c r="I91" s="230"/>
      <c r="J91" s="231"/>
    </row>
    <row r="92" spans="1:10" ht="20.100000000000001" customHeight="1">
      <c r="A92" s="89" t="s">
        <v>263</v>
      </c>
      <c r="B92" s="90">
        <v>5040</v>
      </c>
      <c r="C92" s="91"/>
      <c r="D92" s="91"/>
      <c r="E92" s="91"/>
      <c r="F92" s="91"/>
      <c r="G92" s="91"/>
      <c r="H92" s="91"/>
      <c r="I92" s="91"/>
      <c r="J92" s="91"/>
    </row>
    <row r="93" spans="1:10" ht="20.100000000000001" customHeight="1">
      <c r="A93" s="89"/>
      <c r="B93" s="90"/>
      <c r="C93" s="91"/>
      <c r="D93" s="91"/>
      <c r="E93" s="91"/>
      <c r="F93" s="91"/>
      <c r="G93" s="85"/>
      <c r="H93" s="85"/>
      <c r="I93" s="85"/>
      <c r="J93" s="85"/>
    </row>
    <row r="94" spans="1:10" ht="20.100000000000001" hidden="1" customHeight="1">
      <c r="A94" s="43"/>
      <c r="B94" s="62"/>
      <c r="C94" s="91"/>
      <c r="D94" s="91"/>
      <c r="E94" s="91"/>
      <c r="F94" s="91"/>
      <c r="G94" s="85"/>
      <c r="H94" s="85"/>
      <c r="I94" s="85"/>
      <c r="J94" s="85"/>
    </row>
    <row r="95" spans="1:10" ht="20.100000000000001" hidden="1" customHeight="1">
      <c r="A95" s="92"/>
      <c r="B95" s="93"/>
      <c r="C95" s="91"/>
      <c r="D95" s="91"/>
      <c r="E95" s="91"/>
      <c r="F95" s="91"/>
      <c r="G95" s="85"/>
      <c r="H95" s="85"/>
      <c r="I95" s="85"/>
      <c r="J95" s="85"/>
    </row>
    <row r="96" spans="1:10" ht="24.95" hidden="1" customHeight="1">
      <c r="A96" s="92"/>
      <c r="B96" s="93"/>
      <c r="C96" s="91"/>
      <c r="D96" s="91"/>
      <c r="E96" s="91"/>
      <c r="F96" s="91"/>
      <c r="G96" s="85"/>
      <c r="H96" s="85"/>
      <c r="I96" s="85"/>
      <c r="J96" s="85"/>
    </row>
    <row r="97" spans="1:10" ht="20.100000000000001" hidden="1" customHeight="1">
      <c r="A97" s="232"/>
      <c r="B97" s="233"/>
      <c r="C97" s="233"/>
      <c r="D97" s="233"/>
      <c r="E97" s="233"/>
      <c r="F97" s="233"/>
      <c r="G97" s="233"/>
      <c r="H97" s="233"/>
      <c r="I97" s="233"/>
      <c r="J97" s="234"/>
    </row>
    <row r="98" spans="1:10" ht="20.100000000000001" hidden="1" customHeight="1">
      <c r="A98" s="89"/>
      <c r="B98" s="90"/>
      <c r="C98" s="39"/>
      <c r="D98" s="39"/>
      <c r="E98" s="39"/>
      <c r="F98" s="39"/>
      <c r="G98" s="85"/>
      <c r="H98" s="85"/>
      <c r="I98" s="85"/>
      <c r="J98" s="85"/>
    </row>
    <row r="99" spans="1:10" ht="20.100000000000001" hidden="1" customHeight="1">
      <c r="A99" s="89"/>
      <c r="B99" s="90"/>
      <c r="C99" s="39"/>
      <c r="D99" s="39"/>
      <c r="E99" s="39"/>
      <c r="F99" s="39"/>
      <c r="G99" s="85"/>
      <c r="H99" s="85"/>
      <c r="I99" s="85"/>
      <c r="J99" s="85"/>
    </row>
    <row r="100" spans="1:10" ht="20.100000000000001" hidden="1" customHeight="1">
      <c r="A100" s="89"/>
      <c r="B100" s="90"/>
      <c r="C100" s="39"/>
      <c r="D100" s="39"/>
      <c r="E100" s="39"/>
      <c r="F100" s="39"/>
      <c r="G100" s="85"/>
      <c r="H100" s="85"/>
      <c r="I100" s="85"/>
      <c r="J100" s="85"/>
    </row>
    <row r="101" spans="1:10" ht="20.100000000000001" hidden="1" customHeight="1">
      <c r="A101" s="89"/>
      <c r="B101" s="90"/>
      <c r="C101" s="39"/>
      <c r="D101" s="39"/>
      <c r="E101" s="39"/>
      <c r="F101" s="39"/>
      <c r="G101" s="85"/>
      <c r="H101" s="85"/>
      <c r="I101" s="85"/>
      <c r="J101" s="85"/>
    </row>
    <row r="102" spans="1:10" ht="20.100000000000001" hidden="1" customHeight="1">
      <c r="A102" s="43"/>
      <c r="B102" s="62"/>
      <c r="C102" s="39"/>
      <c r="D102" s="39"/>
      <c r="E102" s="39"/>
      <c r="F102" s="39"/>
      <c r="G102" s="85"/>
      <c r="H102" s="85"/>
      <c r="I102" s="85"/>
      <c r="J102" s="85"/>
    </row>
    <row r="103" spans="1:10" s="94" customFormat="1" ht="20.100000000000001" hidden="1" customHeight="1">
      <c r="A103" s="43"/>
      <c r="B103" s="62"/>
      <c r="C103" s="39"/>
      <c r="D103" s="39"/>
      <c r="E103" s="39"/>
      <c r="F103" s="39"/>
      <c r="G103" s="85"/>
      <c r="H103" s="85"/>
      <c r="I103" s="85"/>
      <c r="J103" s="85"/>
    </row>
    <row r="104" spans="1:10" ht="20.100000000000001" hidden="1" customHeight="1">
      <c r="A104" s="83"/>
      <c r="B104" s="62"/>
      <c r="C104" s="39"/>
      <c r="D104" s="39"/>
      <c r="E104" s="39"/>
      <c r="F104" s="39"/>
      <c r="G104" s="85"/>
      <c r="H104" s="85"/>
      <c r="I104" s="85"/>
      <c r="J104" s="85"/>
    </row>
    <row r="105" spans="1:10" ht="20.100000000000001" hidden="1" customHeight="1">
      <c r="A105" s="43"/>
      <c r="B105" s="62"/>
      <c r="C105" s="39"/>
      <c r="D105" s="39"/>
      <c r="E105" s="39"/>
      <c r="F105" s="39"/>
      <c r="G105" s="85"/>
      <c r="H105" s="85"/>
      <c r="I105" s="85"/>
      <c r="J105" s="85"/>
    </row>
    <row r="106" spans="1:10" s="94" customFormat="1" ht="20.100000000000001" hidden="1" customHeight="1">
      <c r="A106" s="43"/>
      <c r="B106" s="62"/>
      <c r="C106" s="39"/>
      <c r="D106" s="39"/>
      <c r="E106" s="39"/>
      <c r="F106" s="39"/>
      <c r="G106" s="85"/>
      <c r="H106" s="85"/>
      <c r="I106" s="85"/>
      <c r="J106" s="85"/>
    </row>
    <row r="107" spans="1:10" ht="20.100000000000001" hidden="1" customHeight="1">
      <c r="A107" s="83"/>
      <c r="B107" s="62"/>
      <c r="C107" s="40"/>
      <c r="D107" s="40"/>
      <c r="E107" s="40"/>
      <c r="F107" s="40"/>
      <c r="G107" s="85"/>
      <c r="H107" s="85"/>
      <c r="I107" s="85"/>
      <c r="J107" s="85"/>
    </row>
    <row r="108" spans="1:10" ht="20.100000000000001" hidden="1" customHeight="1">
      <c r="A108" s="43"/>
      <c r="B108" s="62"/>
      <c r="C108" s="39"/>
      <c r="D108" s="39"/>
      <c r="E108" s="39"/>
      <c r="F108" s="39"/>
      <c r="G108" s="39"/>
      <c r="H108" s="39"/>
      <c r="I108" s="39"/>
      <c r="J108" s="39"/>
    </row>
    <row r="109" spans="1:10" s="94" customFormat="1" ht="20.100000000000001" hidden="1" customHeight="1">
      <c r="A109" s="43"/>
      <c r="B109" s="62"/>
      <c r="C109" s="39"/>
      <c r="D109" s="39"/>
      <c r="E109" s="39"/>
      <c r="F109" s="39"/>
      <c r="G109" s="85"/>
      <c r="H109" s="85"/>
      <c r="I109" s="85"/>
      <c r="J109" s="85"/>
    </row>
    <row r="110" spans="1:10" s="94" customFormat="1" ht="20.100000000000001" hidden="1" customHeight="1">
      <c r="A110" s="83"/>
      <c r="B110" s="62"/>
      <c r="C110" s="39"/>
      <c r="D110" s="39"/>
      <c r="E110" s="39"/>
      <c r="F110" s="39"/>
      <c r="G110" s="85"/>
      <c r="H110" s="85"/>
      <c r="I110" s="85"/>
      <c r="J110" s="85"/>
    </row>
    <row r="111" spans="1:10" s="94" customFormat="1" ht="20.100000000000001" customHeight="1">
      <c r="A111" s="232" t="s">
        <v>264</v>
      </c>
      <c r="B111" s="233"/>
      <c r="C111" s="233"/>
      <c r="D111" s="233"/>
      <c r="E111" s="233"/>
      <c r="F111" s="233"/>
      <c r="G111" s="233"/>
      <c r="H111" s="233"/>
      <c r="I111" s="233"/>
      <c r="J111" s="234"/>
    </row>
    <row r="112" spans="1:10" s="94" customFormat="1" ht="20.100000000000001" customHeight="1">
      <c r="A112" s="84" t="s">
        <v>338</v>
      </c>
      <c r="B112" s="95" t="s">
        <v>265</v>
      </c>
      <c r="C112" s="40">
        <f t="shared" ref="C112:J112" si="1">SUM(C113:C115)</f>
        <v>0</v>
      </c>
      <c r="D112" s="40">
        <f t="shared" si="1"/>
        <v>0</v>
      </c>
      <c r="E112" s="40">
        <f t="shared" si="1"/>
        <v>0</v>
      </c>
      <c r="F112" s="40">
        <f t="shared" si="1"/>
        <v>0</v>
      </c>
      <c r="G112" s="40">
        <f t="shared" si="1"/>
        <v>0</v>
      </c>
      <c r="H112" s="40">
        <f t="shared" si="1"/>
        <v>0</v>
      </c>
      <c r="I112" s="40">
        <f t="shared" si="1"/>
        <v>0</v>
      </c>
      <c r="J112" s="40">
        <f t="shared" si="1"/>
        <v>0</v>
      </c>
    </row>
    <row r="113" spans="1:10" s="94" customFormat="1" ht="20.100000000000001" customHeight="1">
      <c r="A113" s="43" t="s">
        <v>366</v>
      </c>
      <c r="B113" s="96" t="s">
        <v>266</v>
      </c>
      <c r="C113" s="39"/>
      <c r="D113" s="39"/>
      <c r="E113" s="39"/>
      <c r="F113" s="39">
        <f>'6.1. Інша інфо_1'!G66</f>
        <v>0</v>
      </c>
      <c r="G113" s="39"/>
      <c r="H113" s="39"/>
      <c r="I113" s="39"/>
      <c r="J113" s="39"/>
    </row>
    <row r="114" spans="1:10" s="94" customFormat="1" ht="20.100000000000001" customHeight="1">
      <c r="A114" s="43" t="s">
        <v>367</v>
      </c>
      <c r="B114" s="96" t="s">
        <v>267</v>
      </c>
      <c r="C114" s="39"/>
      <c r="D114" s="39"/>
      <c r="E114" s="39"/>
      <c r="F114" s="39">
        <f>'6.1. Інша інфо_1'!G69</f>
        <v>0</v>
      </c>
      <c r="G114" s="39"/>
      <c r="H114" s="39"/>
      <c r="I114" s="39"/>
      <c r="J114" s="39"/>
    </row>
    <row r="115" spans="1:10" s="94" customFormat="1" ht="20.100000000000001" customHeight="1">
      <c r="A115" s="43" t="s">
        <v>368</v>
      </c>
      <c r="B115" s="96" t="s">
        <v>268</v>
      </c>
      <c r="C115" s="39"/>
      <c r="D115" s="39"/>
      <c r="E115" s="39"/>
      <c r="F115" s="39">
        <f>'6.1. Інша інфо_1'!G72</f>
        <v>0</v>
      </c>
      <c r="G115" s="39"/>
      <c r="H115" s="39"/>
      <c r="I115" s="39"/>
      <c r="J115" s="39"/>
    </row>
    <row r="116" spans="1:10" s="94" customFormat="1" ht="20.100000000000001" customHeight="1">
      <c r="A116" s="83" t="s">
        <v>339</v>
      </c>
      <c r="B116" s="96" t="s">
        <v>269</v>
      </c>
      <c r="C116" s="40">
        <f t="shared" ref="C116:J116" si="2">SUM(C117:C119)</f>
        <v>0</v>
      </c>
      <c r="D116" s="40">
        <f t="shared" si="2"/>
        <v>0</v>
      </c>
      <c r="E116" s="40">
        <f t="shared" si="2"/>
        <v>0</v>
      </c>
      <c r="F116" s="40">
        <f t="shared" si="2"/>
        <v>0</v>
      </c>
      <c r="G116" s="40">
        <f t="shared" si="2"/>
        <v>0</v>
      </c>
      <c r="H116" s="40">
        <f t="shared" si="2"/>
        <v>0</v>
      </c>
      <c r="I116" s="40">
        <f t="shared" si="2"/>
        <v>0</v>
      </c>
      <c r="J116" s="40">
        <f t="shared" si="2"/>
        <v>0</v>
      </c>
    </row>
    <row r="117" spans="1:10" s="94" customFormat="1" ht="19.5" customHeight="1">
      <c r="A117" s="43" t="s">
        <v>366</v>
      </c>
      <c r="B117" s="96" t="s">
        <v>270</v>
      </c>
      <c r="C117" s="39"/>
      <c r="D117" s="39"/>
      <c r="E117" s="39"/>
      <c r="F117" s="39">
        <f>'6.1. Інша інфо_1'!J66</f>
        <v>0</v>
      </c>
      <c r="G117" s="39"/>
      <c r="H117" s="39"/>
      <c r="I117" s="39"/>
      <c r="J117" s="39"/>
    </row>
    <row r="118" spans="1:10" ht="19.5" customHeight="1">
      <c r="A118" s="43" t="s">
        <v>367</v>
      </c>
      <c r="B118" s="96" t="s">
        <v>271</v>
      </c>
      <c r="C118" s="39"/>
      <c r="D118" s="39"/>
      <c r="E118" s="39"/>
      <c r="F118" s="39">
        <f>'6.1. Інша інфо_1'!J69</f>
        <v>0</v>
      </c>
      <c r="G118" s="39"/>
      <c r="H118" s="39"/>
      <c r="I118" s="39"/>
      <c r="J118" s="39"/>
    </row>
    <row r="119" spans="1:10">
      <c r="A119" s="92" t="s">
        <v>368</v>
      </c>
      <c r="B119" s="97" t="s">
        <v>272</v>
      </c>
      <c r="C119" s="39"/>
      <c r="D119" s="39"/>
      <c r="E119" s="39"/>
      <c r="F119" s="39">
        <f>'6.1. Інша інфо_1'!J72</f>
        <v>0</v>
      </c>
      <c r="G119" s="39"/>
      <c r="H119" s="39"/>
      <c r="I119" s="39"/>
      <c r="J119" s="39"/>
    </row>
    <row r="120" spans="1:10" s="49" customFormat="1">
      <c r="A120" s="232" t="s">
        <v>273</v>
      </c>
      <c r="B120" s="233"/>
      <c r="C120" s="233"/>
      <c r="D120" s="233"/>
      <c r="E120" s="233"/>
      <c r="F120" s="233"/>
      <c r="G120" s="233"/>
      <c r="H120" s="233"/>
      <c r="I120" s="233"/>
      <c r="J120" s="234"/>
    </row>
    <row r="121" spans="1:10" s="49" customFormat="1" ht="56.25">
      <c r="A121" s="83" t="s">
        <v>328</v>
      </c>
      <c r="B121" s="96" t="s">
        <v>274</v>
      </c>
      <c r="C121" s="40">
        <v>16</v>
      </c>
      <c r="D121" s="40"/>
      <c r="E121" s="40">
        <v>14</v>
      </c>
      <c r="F121" s="98">
        <v>14</v>
      </c>
      <c r="G121" s="85" t="s">
        <v>184</v>
      </c>
      <c r="H121" s="85" t="s">
        <v>184</v>
      </c>
      <c r="I121" s="85" t="s">
        <v>184</v>
      </c>
      <c r="J121" s="85" t="s">
        <v>184</v>
      </c>
    </row>
    <row r="122" spans="1:10" s="49" customFormat="1">
      <c r="A122" s="41" t="s">
        <v>202</v>
      </c>
      <c r="B122" s="96" t="s">
        <v>275</v>
      </c>
      <c r="C122" s="39">
        <v>1</v>
      </c>
      <c r="D122" s="39"/>
      <c r="E122" s="39">
        <v>1</v>
      </c>
      <c r="F122" s="39">
        <f>'6.1. Інша інфо_1'!J12</f>
        <v>1</v>
      </c>
      <c r="G122" s="85" t="s">
        <v>184</v>
      </c>
      <c r="H122" s="85" t="s">
        <v>184</v>
      </c>
      <c r="I122" s="85" t="s">
        <v>184</v>
      </c>
      <c r="J122" s="85" t="s">
        <v>184</v>
      </c>
    </row>
    <row r="123" spans="1:10" s="49" customFormat="1">
      <c r="A123" s="41" t="s">
        <v>210</v>
      </c>
      <c r="B123" s="96" t="s">
        <v>276</v>
      </c>
      <c r="C123" s="39">
        <v>2</v>
      </c>
      <c r="D123" s="39"/>
      <c r="E123" s="39">
        <v>3</v>
      </c>
      <c r="F123" s="99">
        <f>'6.1. Інша інфо_1'!J13</f>
        <v>3</v>
      </c>
      <c r="G123" s="85" t="s">
        <v>184</v>
      </c>
      <c r="H123" s="85" t="s">
        <v>184</v>
      </c>
      <c r="I123" s="85" t="s">
        <v>184</v>
      </c>
      <c r="J123" s="85" t="s">
        <v>184</v>
      </c>
    </row>
    <row r="124" spans="1:10" s="49" customFormat="1">
      <c r="A124" s="41" t="s">
        <v>203</v>
      </c>
      <c r="B124" s="96" t="s">
        <v>277</v>
      </c>
      <c r="C124" s="39">
        <v>13</v>
      </c>
      <c r="D124" s="39"/>
      <c r="E124" s="39">
        <v>10</v>
      </c>
      <c r="F124" s="99">
        <f>'6.1. Інша інфо_1'!J14</f>
        <v>10</v>
      </c>
      <c r="G124" s="85" t="s">
        <v>184</v>
      </c>
      <c r="H124" s="85" t="s">
        <v>184</v>
      </c>
      <c r="I124" s="85" t="s">
        <v>184</v>
      </c>
      <c r="J124" s="85" t="s">
        <v>184</v>
      </c>
    </row>
    <row r="125" spans="1:10" s="49" customFormat="1">
      <c r="A125" s="83" t="s">
        <v>465</v>
      </c>
      <c r="B125" s="96" t="s">
        <v>278</v>
      </c>
      <c r="C125" s="40">
        <v>1806</v>
      </c>
      <c r="D125" s="40"/>
      <c r="E125" s="40">
        <v>2349</v>
      </c>
      <c r="F125" s="40">
        <v>2558</v>
      </c>
      <c r="G125" s="85" t="s">
        <v>184</v>
      </c>
      <c r="H125" s="85" t="s">
        <v>184</v>
      </c>
      <c r="I125" s="85" t="s">
        <v>184</v>
      </c>
      <c r="J125" s="85" t="s">
        <v>184</v>
      </c>
    </row>
    <row r="126" spans="1:10" s="49" customFormat="1" ht="37.5">
      <c r="A126" s="83" t="s">
        <v>369</v>
      </c>
      <c r="B126" s="96" t="s">
        <v>279</v>
      </c>
      <c r="C126" s="38">
        <f>'6.1. Інша інфо_1'!D23</f>
        <v>9406.2999999999993</v>
      </c>
      <c r="D126" s="38"/>
      <c r="E126" s="38">
        <f>'6.1. Інша інфо_1'!H23</f>
        <v>13982.1</v>
      </c>
      <c r="F126" s="38">
        <v>15226.2</v>
      </c>
      <c r="G126" s="85"/>
      <c r="H126" s="85" t="s">
        <v>184</v>
      </c>
      <c r="I126" s="85" t="s">
        <v>184</v>
      </c>
      <c r="J126" s="85" t="s">
        <v>184</v>
      </c>
    </row>
    <row r="127" spans="1:10" s="49" customFormat="1">
      <c r="A127" s="41" t="s">
        <v>202</v>
      </c>
      <c r="B127" s="96" t="s">
        <v>280</v>
      </c>
      <c r="C127" s="100">
        <v>21692</v>
      </c>
      <c r="D127" s="100"/>
      <c r="E127" s="100">
        <v>20583</v>
      </c>
      <c r="F127" s="100">
        <v>22667</v>
      </c>
      <c r="G127" s="85" t="s">
        <v>184</v>
      </c>
      <c r="H127" s="85" t="s">
        <v>184</v>
      </c>
      <c r="I127" s="85" t="s">
        <v>184</v>
      </c>
      <c r="J127" s="85" t="s">
        <v>184</v>
      </c>
    </row>
    <row r="128" spans="1:10" s="49" customFormat="1">
      <c r="A128" s="41" t="s">
        <v>210</v>
      </c>
      <c r="B128" s="96" t="s">
        <v>281</v>
      </c>
      <c r="C128" s="100">
        <v>11248</v>
      </c>
      <c r="D128" s="100"/>
      <c r="E128" s="100">
        <v>12527.8</v>
      </c>
      <c r="F128" s="100">
        <v>13778</v>
      </c>
      <c r="G128" s="85" t="s">
        <v>184</v>
      </c>
      <c r="H128" s="85" t="s">
        <v>184</v>
      </c>
      <c r="I128" s="85" t="s">
        <v>184</v>
      </c>
      <c r="J128" s="85" t="s">
        <v>184</v>
      </c>
    </row>
    <row r="129" spans="1:10" s="49" customFormat="1">
      <c r="A129" s="41" t="s">
        <v>203</v>
      </c>
      <c r="B129" s="96" t="s">
        <v>282</v>
      </c>
      <c r="C129" s="100">
        <v>8200</v>
      </c>
      <c r="D129" s="100"/>
      <c r="E129" s="100">
        <v>13758</v>
      </c>
      <c r="F129" s="100">
        <v>14917</v>
      </c>
      <c r="G129" s="85" t="s">
        <v>184</v>
      </c>
      <c r="H129" s="85" t="s">
        <v>184</v>
      </c>
      <c r="I129" s="85" t="s">
        <v>184</v>
      </c>
      <c r="J129" s="85" t="s">
        <v>184</v>
      </c>
    </row>
    <row r="130" spans="1:10" s="49" customFormat="1">
      <c r="A130" s="101"/>
      <c r="C130" s="102"/>
      <c r="D130" s="103"/>
      <c r="E130" s="103"/>
      <c r="F130" s="103"/>
      <c r="G130" s="104"/>
      <c r="H130" s="104"/>
      <c r="I130" s="104"/>
      <c r="J130" s="104"/>
    </row>
    <row r="131" spans="1:10" s="49" customFormat="1">
      <c r="A131" s="101"/>
      <c r="C131" s="102"/>
      <c r="D131" s="103"/>
      <c r="E131" s="103"/>
      <c r="F131" s="103"/>
      <c r="G131" s="104"/>
      <c r="H131" s="104"/>
      <c r="I131" s="104"/>
      <c r="J131" s="104"/>
    </row>
    <row r="132" spans="1:10" s="49" customFormat="1">
      <c r="A132" s="105" t="s">
        <v>462</v>
      </c>
      <c r="B132" s="106"/>
      <c r="C132" s="226" t="s">
        <v>109</v>
      </c>
      <c r="D132" s="227"/>
      <c r="E132" s="227"/>
      <c r="F132" s="227"/>
      <c r="G132" s="107"/>
      <c r="H132" s="228" t="s">
        <v>450</v>
      </c>
      <c r="I132" s="228"/>
      <c r="J132" s="228"/>
    </row>
    <row r="133" spans="1:10" s="49" customFormat="1">
      <c r="A133" s="49" t="s">
        <v>83</v>
      </c>
      <c r="B133" s="47"/>
      <c r="C133" s="207" t="s">
        <v>84</v>
      </c>
      <c r="D133" s="207"/>
      <c r="E133" s="207"/>
      <c r="F133" s="207"/>
      <c r="G133" s="53"/>
      <c r="H133" s="221" t="s">
        <v>105</v>
      </c>
      <c r="I133" s="221"/>
      <c r="J133" s="221"/>
    </row>
    <row r="134" spans="1:10" s="49" customFormat="1">
      <c r="A134" s="108"/>
      <c r="F134" s="47"/>
      <c r="G134" s="47"/>
      <c r="H134" s="47"/>
      <c r="I134" s="47"/>
      <c r="J134" s="47"/>
    </row>
    <row r="135" spans="1:10" s="49" customFormat="1">
      <c r="A135" s="108"/>
      <c r="F135" s="47"/>
      <c r="G135" s="47"/>
      <c r="H135" s="47"/>
      <c r="I135" s="47"/>
      <c r="J135" s="47"/>
    </row>
    <row r="136" spans="1:10" s="49" customFormat="1">
      <c r="A136" s="108"/>
      <c r="F136" s="47"/>
      <c r="G136" s="47"/>
      <c r="H136" s="47"/>
      <c r="I136" s="47"/>
      <c r="J136" s="47"/>
    </row>
    <row r="137" spans="1:10" s="49" customFormat="1">
      <c r="A137" s="108"/>
      <c r="F137" s="47"/>
      <c r="G137" s="47"/>
      <c r="H137" s="47"/>
      <c r="I137" s="47"/>
      <c r="J137" s="47"/>
    </row>
    <row r="138" spans="1:10" s="49" customFormat="1">
      <c r="A138" s="108"/>
      <c r="F138" s="47"/>
      <c r="G138" s="47"/>
      <c r="H138" s="47"/>
      <c r="I138" s="47"/>
      <c r="J138" s="47"/>
    </row>
    <row r="139" spans="1:10" s="49" customFormat="1">
      <c r="A139" s="108"/>
      <c r="F139" s="47"/>
      <c r="G139" s="47"/>
      <c r="H139" s="47"/>
      <c r="I139" s="47"/>
      <c r="J139" s="47"/>
    </row>
    <row r="140" spans="1:10" s="49" customFormat="1">
      <c r="A140" s="108"/>
      <c r="F140" s="47"/>
      <c r="G140" s="47"/>
      <c r="H140" s="47"/>
      <c r="I140" s="47"/>
      <c r="J140" s="47"/>
    </row>
    <row r="141" spans="1:10" s="49" customFormat="1">
      <c r="A141" s="108"/>
      <c r="F141" s="47"/>
      <c r="G141" s="47"/>
      <c r="H141" s="47"/>
      <c r="I141" s="47"/>
      <c r="J141" s="47"/>
    </row>
    <row r="142" spans="1:10" s="49" customFormat="1">
      <c r="A142" s="108"/>
      <c r="F142" s="47"/>
      <c r="G142" s="47"/>
      <c r="H142" s="47"/>
      <c r="I142" s="47"/>
      <c r="J142" s="47"/>
    </row>
    <row r="143" spans="1:10" s="49" customFormat="1">
      <c r="A143" s="108"/>
      <c r="F143" s="47"/>
      <c r="G143" s="47"/>
      <c r="H143" s="47"/>
      <c r="I143" s="47"/>
      <c r="J143" s="47"/>
    </row>
    <row r="144" spans="1:10" s="49" customFormat="1">
      <c r="A144" s="108"/>
      <c r="F144" s="47"/>
      <c r="G144" s="47"/>
      <c r="H144" s="47"/>
      <c r="I144" s="47"/>
      <c r="J144" s="47"/>
    </row>
    <row r="145" spans="1:10" s="49" customFormat="1">
      <c r="A145" s="108"/>
      <c r="F145" s="47"/>
      <c r="G145" s="47"/>
      <c r="H145" s="47"/>
      <c r="I145" s="47"/>
      <c r="J145" s="47"/>
    </row>
    <row r="146" spans="1:10" s="49" customFormat="1">
      <c r="A146" s="108"/>
      <c r="F146" s="47"/>
      <c r="G146" s="47"/>
      <c r="H146" s="47"/>
      <c r="I146" s="47"/>
      <c r="J146" s="47"/>
    </row>
    <row r="147" spans="1:10" s="49" customFormat="1">
      <c r="A147" s="108"/>
      <c r="F147" s="47"/>
      <c r="G147" s="47"/>
      <c r="H147" s="47"/>
      <c r="I147" s="47"/>
      <c r="J147" s="47"/>
    </row>
    <row r="148" spans="1:10" s="49" customFormat="1">
      <c r="A148" s="108"/>
      <c r="F148" s="47"/>
      <c r="G148" s="47"/>
      <c r="H148" s="47"/>
      <c r="I148" s="47"/>
      <c r="J148" s="47"/>
    </row>
    <row r="149" spans="1:10" s="49" customFormat="1">
      <c r="A149" s="108"/>
      <c r="F149" s="47"/>
      <c r="G149" s="47"/>
      <c r="H149" s="47"/>
      <c r="I149" s="47"/>
      <c r="J149" s="47"/>
    </row>
    <row r="150" spans="1:10" s="49" customFormat="1">
      <c r="A150" s="108"/>
      <c r="F150" s="47"/>
      <c r="G150" s="47"/>
      <c r="H150" s="47"/>
      <c r="I150" s="47"/>
      <c r="J150" s="47"/>
    </row>
    <row r="151" spans="1:10" s="49" customFormat="1">
      <c r="A151" s="108"/>
      <c r="F151" s="47"/>
      <c r="G151" s="47"/>
      <c r="H151" s="47"/>
      <c r="I151" s="47"/>
      <c r="J151" s="47"/>
    </row>
    <row r="152" spans="1:10" s="49" customFormat="1">
      <c r="A152" s="108"/>
      <c r="F152" s="47"/>
      <c r="G152" s="47"/>
      <c r="H152" s="47"/>
      <c r="I152" s="47"/>
      <c r="J152" s="47"/>
    </row>
    <row r="153" spans="1:10" s="49" customFormat="1">
      <c r="A153" s="108"/>
      <c r="F153" s="47"/>
      <c r="G153" s="47"/>
      <c r="H153" s="47"/>
      <c r="I153" s="47"/>
      <c r="J153" s="47"/>
    </row>
    <row r="154" spans="1:10" s="49" customFormat="1">
      <c r="A154" s="108"/>
      <c r="F154" s="47"/>
      <c r="G154" s="47"/>
      <c r="H154" s="47"/>
      <c r="I154" s="47"/>
      <c r="J154" s="47"/>
    </row>
    <row r="155" spans="1:10" s="49" customFormat="1">
      <c r="A155" s="108"/>
      <c r="F155" s="47"/>
      <c r="G155" s="47"/>
      <c r="H155" s="47"/>
      <c r="I155" s="47"/>
      <c r="J155" s="47"/>
    </row>
    <row r="156" spans="1:10" s="49" customFormat="1">
      <c r="A156" s="108"/>
      <c r="F156" s="47"/>
      <c r="G156" s="47"/>
      <c r="H156" s="47"/>
      <c r="I156" s="47"/>
      <c r="J156" s="47"/>
    </row>
    <row r="157" spans="1:10" s="49" customFormat="1">
      <c r="A157" s="108"/>
      <c r="F157" s="47"/>
      <c r="G157" s="47"/>
      <c r="H157" s="47"/>
      <c r="I157" s="47"/>
      <c r="J157" s="47"/>
    </row>
    <row r="158" spans="1:10" s="49" customFormat="1">
      <c r="A158" s="108"/>
      <c r="F158" s="47"/>
      <c r="G158" s="47"/>
      <c r="H158" s="47"/>
      <c r="I158" s="47"/>
      <c r="J158" s="47"/>
    </row>
    <row r="159" spans="1:10" s="49" customFormat="1">
      <c r="A159" s="108"/>
      <c r="F159" s="47"/>
      <c r="G159" s="47"/>
      <c r="H159" s="47"/>
      <c r="I159" s="47"/>
      <c r="J159" s="47"/>
    </row>
    <row r="160" spans="1:10" s="49" customFormat="1">
      <c r="A160" s="108"/>
      <c r="F160" s="47"/>
      <c r="G160" s="47"/>
      <c r="H160" s="47"/>
      <c r="I160" s="47"/>
      <c r="J160" s="47"/>
    </row>
    <row r="161" spans="1:10" s="49" customFormat="1">
      <c r="A161" s="108"/>
      <c r="F161" s="47"/>
      <c r="G161" s="47"/>
      <c r="H161" s="47"/>
      <c r="I161" s="47"/>
      <c r="J161" s="47"/>
    </row>
    <row r="162" spans="1:10" s="49" customFormat="1">
      <c r="A162" s="108"/>
      <c r="F162" s="47"/>
      <c r="G162" s="47"/>
      <c r="H162" s="47"/>
      <c r="I162" s="47"/>
      <c r="J162" s="47"/>
    </row>
    <row r="163" spans="1:10" s="49" customFormat="1">
      <c r="A163" s="108"/>
      <c r="F163" s="47"/>
      <c r="G163" s="47"/>
      <c r="H163" s="47"/>
      <c r="I163" s="47"/>
      <c r="J163" s="47"/>
    </row>
    <row r="164" spans="1:10" s="49" customFormat="1">
      <c r="A164" s="108"/>
      <c r="F164" s="47"/>
      <c r="G164" s="47"/>
      <c r="H164" s="47"/>
      <c r="I164" s="47"/>
      <c r="J164" s="47"/>
    </row>
    <row r="165" spans="1:10" s="49" customFormat="1">
      <c r="A165" s="108"/>
      <c r="F165" s="47"/>
      <c r="G165" s="47"/>
      <c r="H165" s="47"/>
      <c r="I165" s="47"/>
      <c r="J165" s="47"/>
    </row>
    <row r="166" spans="1:10" s="49" customFormat="1">
      <c r="A166" s="108"/>
      <c r="F166" s="47"/>
      <c r="G166" s="47"/>
      <c r="H166" s="47"/>
      <c r="I166" s="47"/>
      <c r="J166" s="47"/>
    </row>
    <row r="167" spans="1:10" s="49" customFormat="1">
      <c r="A167" s="108"/>
      <c r="F167" s="47"/>
      <c r="G167" s="47"/>
      <c r="H167" s="47"/>
      <c r="I167" s="47"/>
      <c r="J167" s="47"/>
    </row>
    <row r="168" spans="1:10" s="49" customFormat="1">
      <c r="A168" s="108"/>
      <c r="F168" s="47"/>
      <c r="G168" s="47"/>
      <c r="H168" s="47"/>
      <c r="I168" s="47"/>
      <c r="J168" s="47"/>
    </row>
    <row r="169" spans="1:10" s="49" customFormat="1">
      <c r="A169" s="108"/>
      <c r="F169" s="47"/>
      <c r="G169" s="47"/>
      <c r="H169" s="47"/>
      <c r="I169" s="47"/>
      <c r="J169" s="47"/>
    </row>
    <row r="170" spans="1:10" s="49" customFormat="1">
      <c r="A170" s="108"/>
      <c r="F170" s="47"/>
      <c r="G170" s="47"/>
      <c r="H170" s="47"/>
      <c r="I170" s="47"/>
      <c r="J170" s="47"/>
    </row>
    <row r="171" spans="1:10" s="49" customFormat="1">
      <c r="A171" s="108"/>
      <c r="F171" s="47"/>
      <c r="G171" s="47"/>
      <c r="H171" s="47"/>
      <c r="I171" s="47"/>
      <c r="J171" s="47"/>
    </row>
    <row r="172" spans="1:10" s="49" customFormat="1">
      <c r="A172" s="108"/>
      <c r="F172" s="47"/>
      <c r="G172" s="47"/>
      <c r="H172" s="47"/>
      <c r="I172" s="47"/>
      <c r="J172" s="47"/>
    </row>
    <row r="173" spans="1:10" s="49" customFormat="1">
      <c r="A173" s="108"/>
      <c r="F173" s="47"/>
      <c r="G173" s="47"/>
      <c r="H173" s="47"/>
      <c r="I173" s="47"/>
      <c r="J173" s="47"/>
    </row>
    <row r="174" spans="1:10" s="49" customFormat="1">
      <c r="A174" s="108"/>
      <c r="F174" s="47"/>
      <c r="G174" s="47"/>
      <c r="H174" s="47"/>
      <c r="I174" s="47"/>
      <c r="J174" s="47"/>
    </row>
    <row r="175" spans="1:10" s="49" customFormat="1">
      <c r="A175" s="108"/>
      <c r="F175" s="47"/>
      <c r="G175" s="47"/>
      <c r="H175" s="47"/>
      <c r="I175" s="47"/>
      <c r="J175" s="47"/>
    </row>
    <row r="176" spans="1:10" s="49" customFormat="1">
      <c r="A176" s="108"/>
      <c r="F176" s="47"/>
      <c r="G176" s="47"/>
      <c r="H176" s="47"/>
      <c r="I176" s="47"/>
      <c r="J176" s="47"/>
    </row>
    <row r="177" spans="1:10" s="49" customFormat="1">
      <c r="A177" s="108"/>
      <c r="F177" s="47"/>
      <c r="G177" s="47"/>
      <c r="H177" s="47"/>
      <c r="I177" s="47"/>
      <c r="J177" s="47"/>
    </row>
    <row r="178" spans="1:10" s="49" customFormat="1">
      <c r="A178" s="108"/>
      <c r="F178" s="47"/>
      <c r="G178" s="47"/>
      <c r="H178" s="47"/>
      <c r="I178" s="47"/>
      <c r="J178" s="47"/>
    </row>
    <row r="179" spans="1:10" s="49" customFormat="1">
      <c r="A179" s="108"/>
      <c r="F179" s="47"/>
      <c r="G179" s="47"/>
      <c r="H179" s="47"/>
      <c r="I179" s="47"/>
      <c r="J179" s="47"/>
    </row>
    <row r="180" spans="1:10" s="49" customFormat="1">
      <c r="A180" s="108"/>
      <c r="F180" s="47"/>
      <c r="G180" s="47"/>
      <c r="H180" s="47"/>
      <c r="I180" s="47"/>
      <c r="J180" s="47"/>
    </row>
    <row r="181" spans="1:10" s="49" customFormat="1">
      <c r="A181" s="108"/>
      <c r="F181" s="47"/>
      <c r="G181" s="47"/>
      <c r="H181" s="47"/>
      <c r="I181" s="47"/>
      <c r="J181" s="47"/>
    </row>
    <row r="182" spans="1:10" s="49" customFormat="1">
      <c r="A182" s="108"/>
      <c r="F182" s="47"/>
      <c r="G182" s="47"/>
      <c r="H182" s="47"/>
      <c r="I182" s="47"/>
      <c r="J182" s="47"/>
    </row>
    <row r="183" spans="1:10" s="49" customFormat="1">
      <c r="A183" s="108"/>
      <c r="F183" s="47"/>
      <c r="G183" s="47"/>
      <c r="H183" s="47"/>
      <c r="I183" s="47"/>
      <c r="J183" s="47"/>
    </row>
    <row r="184" spans="1:10" s="49" customFormat="1">
      <c r="A184" s="108"/>
      <c r="F184" s="47"/>
      <c r="G184" s="47"/>
      <c r="H184" s="47"/>
      <c r="I184" s="47"/>
      <c r="J184" s="47"/>
    </row>
    <row r="185" spans="1:10" s="49" customFormat="1">
      <c r="A185" s="108"/>
      <c r="F185" s="47"/>
      <c r="G185" s="47"/>
      <c r="H185" s="47"/>
      <c r="I185" s="47"/>
      <c r="J185" s="47"/>
    </row>
    <row r="186" spans="1:10" s="49" customFormat="1">
      <c r="A186" s="108"/>
      <c r="F186" s="47"/>
      <c r="G186" s="47"/>
      <c r="H186" s="47"/>
      <c r="I186" s="47"/>
      <c r="J186" s="47"/>
    </row>
    <row r="187" spans="1:10" s="49" customFormat="1">
      <c r="A187" s="108"/>
      <c r="F187" s="47"/>
      <c r="G187" s="47"/>
      <c r="H187" s="47"/>
      <c r="I187" s="47"/>
      <c r="J187" s="47"/>
    </row>
    <row r="188" spans="1:10" s="49" customFormat="1">
      <c r="A188" s="108"/>
      <c r="F188" s="47"/>
      <c r="G188" s="47"/>
      <c r="H188" s="47"/>
      <c r="I188" s="47"/>
      <c r="J188" s="47"/>
    </row>
    <row r="189" spans="1:10" s="49" customFormat="1">
      <c r="A189" s="108"/>
      <c r="F189" s="47"/>
      <c r="G189" s="47"/>
      <c r="H189" s="47"/>
      <c r="I189" s="47"/>
      <c r="J189" s="47"/>
    </row>
    <row r="190" spans="1:10" s="49" customFormat="1">
      <c r="A190" s="108"/>
      <c r="F190" s="47"/>
      <c r="G190" s="47"/>
      <c r="H190" s="47"/>
      <c r="I190" s="47"/>
      <c r="J190" s="47"/>
    </row>
    <row r="191" spans="1:10" s="49" customFormat="1">
      <c r="A191" s="108"/>
      <c r="F191" s="47"/>
      <c r="G191" s="47"/>
      <c r="H191" s="47"/>
      <c r="I191" s="47"/>
      <c r="J191" s="47"/>
    </row>
    <row r="192" spans="1:10" s="49" customFormat="1">
      <c r="A192" s="108"/>
      <c r="F192" s="47"/>
      <c r="G192" s="47"/>
      <c r="H192" s="47"/>
      <c r="I192" s="47"/>
      <c r="J192" s="47"/>
    </row>
    <row r="193" spans="1:10" s="49" customFormat="1">
      <c r="A193" s="108"/>
      <c r="F193" s="47"/>
      <c r="G193" s="47"/>
      <c r="H193" s="47"/>
      <c r="I193" s="47"/>
      <c r="J193" s="47"/>
    </row>
    <row r="194" spans="1:10" s="49" customFormat="1">
      <c r="A194" s="108"/>
      <c r="F194" s="47"/>
      <c r="G194" s="47"/>
      <c r="H194" s="47"/>
      <c r="I194" s="47"/>
      <c r="J194" s="47"/>
    </row>
    <row r="195" spans="1:10" s="49" customFormat="1">
      <c r="A195" s="108"/>
      <c r="F195" s="47"/>
      <c r="G195" s="47"/>
      <c r="H195" s="47"/>
      <c r="I195" s="47"/>
      <c r="J195" s="47"/>
    </row>
    <row r="196" spans="1:10" s="49" customFormat="1">
      <c r="A196" s="108"/>
      <c r="F196" s="47"/>
      <c r="G196" s="47"/>
      <c r="H196" s="47"/>
      <c r="I196" s="47"/>
      <c r="J196" s="47"/>
    </row>
    <row r="197" spans="1:10" s="49" customFormat="1">
      <c r="A197" s="108"/>
      <c r="F197" s="47"/>
      <c r="G197" s="47"/>
      <c r="H197" s="47"/>
      <c r="I197" s="47"/>
      <c r="J197" s="47"/>
    </row>
    <row r="198" spans="1:10" s="49" customFormat="1">
      <c r="A198" s="108"/>
      <c r="F198" s="47"/>
      <c r="G198" s="47"/>
      <c r="H198" s="47"/>
      <c r="I198" s="47"/>
      <c r="J198" s="47"/>
    </row>
    <row r="199" spans="1:10" s="49" customFormat="1">
      <c r="A199" s="108"/>
      <c r="F199" s="47"/>
      <c r="G199" s="47"/>
      <c r="H199" s="47"/>
      <c r="I199" s="47"/>
      <c r="J199" s="47"/>
    </row>
    <row r="200" spans="1:10" s="49" customFormat="1">
      <c r="A200" s="108"/>
      <c r="F200" s="47"/>
      <c r="G200" s="47"/>
      <c r="H200" s="47"/>
      <c r="I200" s="47"/>
      <c r="J200" s="47"/>
    </row>
    <row r="201" spans="1:10" s="49" customFormat="1">
      <c r="A201" s="108"/>
      <c r="F201" s="47"/>
      <c r="G201" s="47"/>
      <c r="H201" s="47"/>
      <c r="I201" s="47"/>
      <c r="J201" s="47"/>
    </row>
    <row r="202" spans="1:10" s="49" customFormat="1">
      <c r="A202" s="108"/>
      <c r="F202" s="47"/>
      <c r="G202" s="47"/>
      <c r="H202" s="47"/>
      <c r="I202" s="47"/>
      <c r="J202" s="47"/>
    </row>
    <row r="203" spans="1:10" s="49" customFormat="1">
      <c r="A203" s="108"/>
      <c r="F203" s="47"/>
      <c r="G203" s="47"/>
      <c r="H203" s="47"/>
      <c r="I203" s="47"/>
      <c r="J203" s="47"/>
    </row>
    <row r="204" spans="1:10" s="49" customFormat="1">
      <c r="A204" s="108"/>
      <c r="F204" s="47"/>
      <c r="G204" s="47"/>
      <c r="H204" s="47"/>
      <c r="I204" s="47"/>
      <c r="J204" s="47"/>
    </row>
    <row r="205" spans="1:10" s="49" customFormat="1">
      <c r="A205" s="108"/>
      <c r="F205" s="47"/>
      <c r="G205" s="47"/>
      <c r="H205" s="47"/>
      <c r="I205" s="47"/>
      <c r="J205" s="47"/>
    </row>
    <row r="206" spans="1:10" s="49" customFormat="1">
      <c r="A206" s="108"/>
      <c r="F206" s="47"/>
      <c r="G206" s="47"/>
      <c r="H206" s="47"/>
      <c r="I206" s="47"/>
      <c r="J206" s="47"/>
    </row>
    <row r="207" spans="1:10" s="49" customFormat="1">
      <c r="A207" s="108"/>
      <c r="F207" s="47"/>
      <c r="G207" s="47"/>
      <c r="H207" s="47"/>
      <c r="I207" s="47"/>
      <c r="J207" s="47"/>
    </row>
    <row r="208" spans="1:10" s="49" customFormat="1">
      <c r="A208" s="108"/>
      <c r="F208" s="47"/>
      <c r="G208" s="47"/>
      <c r="H208" s="47"/>
      <c r="I208" s="47"/>
      <c r="J208" s="47"/>
    </row>
    <row r="209" spans="1:10" s="49" customFormat="1">
      <c r="A209" s="108"/>
      <c r="F209" s="47"/>
      <c r="G209" s="47"/>
      <c r="H209" s="47"/>
      <c r="I209" s="47"/>
      <c r="J209" s="47"/>
    </row>
    <row r="210" spans="1:10" s="49" customFormat="1">
      <c r="A210" s="108"/>
      <c r="F210" s="47"/>
      <c r="G210" s="47"/>
      <c r="H210" s="47"/>
      <c r="I210" s="47"/>
      <c r="J210" s="47"/>
    </row>
    <row r="211" spans="1:10" s="49" customFormat="1">
      <c r="A211" s="108"/>
      <c r="F211" s="47"/>
      <c r="G211" s="47"/>
      <c r="H211" s="47"/>
      <c r="I211" s="47"/>
      <c r="J211" s="47"/>
    </row>
    <row r="212" spans="1:10" s="49" customFormat="1">
      <c r="A212" s="108"/>
      <c r="F212" s="47"/>
      <c r="G212" s="47"/>
      <c r="H212" s="47"/>
      <c r="I212" s="47"/>
      <c r="J212" s="47"/>
    </row>
    <row r="213" spans="1:10" s="49" customFormat="1">
      <c r="A213" s="108"/>
      <c r="F213" s="47"/>
      <c r="G213" s="47"/>
      <c r="H213" s="47"/>
      <c r="I213" s="47"/>
      <c r="J213" s="47"/>
    </row>
    <row r="214" spans="1:10" s="49" customFormat="1">
      <c r="A214" s="108"/>
      <c r="F214" s="47"/>
      <c r="G214" s="47"/>
      <c r="H214" s="47"/>
      <c r="I214" s="47"/>
      <c r="J214" s="47"/>
    </row>
    <row r="215" spans="1:10" s="49" customFormat="1">
      <c r="A215" s="108"/>
      <c r="F215" s="47"/>
      <c r="G215" s="47"/>
      <c r="H215" s="47"/>
      <c r="I215" s="47"/>
      <c r="J215" s="47"/>
    </row>
    <row r="216" spans="1:10" s="49" customFormat="1">
      <c r="A216" s="108"/>
      <c r="F216" s="47"/>
      <c r="G216" s="47"/>
      <c r="H216" s="47"/>
      <c r="I216" s="47"/>
      <c r="J216" s="47"/>
    </row>
    <row r="217" spans="1:10" s="49" customFormat="1">
      <c r="A217" s="108"/>
      <c r="F217" s="47"/>
      <c r="G217" s="47"/>
      <c r="H217" s="47"/>
      <c r="I217" s="47"/>
      <c r="J217" s="47"/>
    </row>
    <row r="218" spans="1:10" s="49" customFormat="1">
      <c r="A218" s="108"/>
      <c r="F218" s="47"/>
      <c r="G218" s="47"/>
      <c r="H218" s="47"/>
      <c r="I218" s="47"/>
      <c r="J218" s="47"/>
    </row>
    <row r="219" spans="1:10" s="49" customFormat="1">
      <c r="A219" s="108"/>
      <c r="F219" s="47"/>
      <c r="G219" s="47"/>
      <c r="H219" s="47"/>
      <c r="I219" s="47"/>
      <c r="J219" s="47"/>
    </row>
    <row r="220" spans="1:10" s="49" customFormat="1">
      <c r="A220" s="108"/>
      <c r="F220" s="47"/>
      <c r="G220" s="47"/>
      <c r="H220" s="47"/>
      <c r="I220" s="47"/>
      <c r="J220" s="47"/>
    </row>
    <row r="221" spans="1:10" s="49" customFormat="1">
      <c r="A221" s="108"/>
      <c r="F221" s="47"/>
      <c r="G221" s="47"/>
      <c r="H221" s="47"/>
      <c r="I221" s="47"/>
      <c r="J221" s="47"/>
    </row>
    <row r="222" spans="1:10" s="49" customFormat="1">
      <c r="A222" s="108"/>
      <c r="F222" s="47"/>
      <c r="G222" s="47"/>
      <c r="H222" s="47"/>
      <c r="I222" s="47"/>
      <c r="J222" s="47"/>
    </row>
    <row r="223" spans="1:10" s="49" customFormat="1">
      <c r="A223" s="108"/>
      <c r="F223" s="47"/>
      <c r="G223" s="47"/>
      <c r="H223" s="47"/>
      <c r="I223" s="47"/>
      <c r="J223" s="47"/>
    </row>
    <row r="224" spans="1:10" s="49" customFormat="1">
      <c r="A224" s="108"/>
      <c r="F224" s="47"/>
      <c r="G224" s="47"/>
      <c r="H224" s="47"/>
      <c r="I224" s="47"/>
      <c r="J224" s="47"/>
    </row>
    <row r="225" spans="1:10" s="49" customFormat="1">
      <c r="A225" s="108"/>
      <c r="F225" s="47"/>
      <c r="G225" s="47"/>
      <c r="H225" s="47"/>
      <c r="I225" s="47"/>
      <c r="J225" s="47"/>
    </row>
    <row r="226" spans="1:10" s="49" customFormat="1">
      <c r="A226" s="108"/>
      <c r="F226" s="47"/>
      <c r="G226" s="47"/>
      <c r="H226" s="47"/>
      <c r="I226" s="47"/>
      <c r="J226" s="47"/>
    </row>
    <row r="227" spans="1:10" s="49" customFormat="1">
      <c r="A227" s="108"/>
      <c r="F227" s="47"/>
      <c r="G227" s="47"/>
      <c r="H227" s="47"/>
      <c r="I227" s="47"/>
      <c r="J227" s="47"/>
    </row>
    <row r="228" spans="1:10" s="49" customFormat="1">
      <c r="A228" s="108"/>
      <c r="F228" s="47"/>
      <c r="G228" s="47"/>
      <c r="H228" s="47"/>
      <c r="I228" s="47"/>
      <c r="J228" s="47"/>
    </row>
    <row r="229" spans="1:10" s="49" customFormat="1">
      <c r="A229" s="108"/>
      <c r="F229" s="47"/>
      <c r="G229" s="47"/>
      <c r="H229" s="47"/>
      <c r="I229" s="47"/>
      <c r="J229" s="47"/>
    </row>
    <row r="230" spans="1:10" s="49" customFormat="1">
      <c r="A230" s="108"/>
      <c r="F230" s="47"/>
      <c r="G230" s="47"/>
      <c r="H230" s="47"/>
      <c r="I230" s="47"/>
      <c r="J230" s="47"/>
    </row>
    <row r="231" spans="1:10" s="49" customFormat="1">
      <c r="A231" s="108"/>
      <c r="F231" s="47"/>
      <c r="G231" s="47"/>
      <c r="H231" s="47"/>
      <c r="I231" s="47"/>
      <c r="J231" s="47"/>
    </row>
    <row r="232" spans="1:10" s="49" customFormat="1">
      <c r="A232" s="108"/>
      <c r="F232" s="47"/>
      <c r="G232" s="47"/>
      <c r="H232" s="47"/>
      <c r="I232" s="47"/>
      <c r="J232" s="47"/>
    </row>
    <row r="233" spans="1:10" s="49" customFormat="1">
      <c r="A233" s="108"/>
      <c r="F233" s="47"/>
      <c r="G233" s="47"/>
      <c r="H233" s="47"/>
      <c r="I233" s="47"/>
      <c r="J233" s="47"/>
    </row>
    <row r="234" spans="1:10" s="49" customFormat="1">
      <c r="A234" s="108"/>
      <c r="F234" s="47"/>
      <c r="G234" s="47"/>
      <c r="H234" s="47"/>
      <c r="I234" s="47"/>
      <c r="J234" s="47"/>
    </row>
    <row r="235" spans="1:10" s="49" customFormat="1">
      <c r="A235" s="108"/>
      <c r="F235" s="47"/>
      <c r="G235" s="47"/>
      <c r="H235" s="47"/>
      <c r="I235" s="47"/>
      <c r="J235" s="47"/>
    </row>
    <row r="236" spans="1:10" s="49" customFormat="1">
      <c r="A236" s="108"/>
      <c r="F236" s="47"/>
      <c r="G236" s="47"/>
      <c r="H236" s="47"/>
      <c r="I236" s="47"/>
      <c r="J236" s="47"/>
    </row>
    <row r="237" spans="1:10" s="49" customFormat="1">
      <c r="A237" s="108"/>
      <c r="F237" s="47"/>
      <c r="G237" s="47"/>
      <c r="H237" s="47"/>
      <c r="I237" s="47"/>
      <c r="J237" s="47"/>
    </row>
    <row r="238" spans="1:10" s="49" customFormat="1">
      <c r="A238" s="108"/>
      <c r="F238" s="47"/>
      <c r="G238" s="47"/>
      <c r="H238" s="47"/>
      <c r="I238" s="47"/>
      <c r="J238" s="47"/>
    </row>
    <row r="239" spans="1:10" s="49" customFormat="1">
      <c r="A239" s="108"/>
      <c r="F239" s="47"/>
      <c r="G239" s="47"/>
      <c r="H239" s="47"/>
      <c r="I239" s="47"/>
      <c r="J239" s="47"/>
    </row>
    <row r="240" spans="1:10" s="49" customFormat="1">
      <c r="A240" s="108"/>
      <c r="F240" s="47"/>
      <c r="G240" s="47"/>
      <c r="H240" s="47"/>
      <c r="I240" s="47"/>
      <c r="J240" s="47"/>
    </row>
    <row r="241" spans="1:10" s="49" customFormat="1">
      <c r="A241" s="108"/>
      <c r="F241" s="47"/>
      <c r="G241" s="47"/>
      <c r="H241" s="47"/>
      <c r="I241" s="47"/>
      <c r="J241" s="47"/>
    </row>
    <row r="242" spans="1:10" s="49" customFormat="1">
      <c r="A242" s="108"/>
      <c r="F242" s="47"/>
      <c r="G242" s="47"/>
      <c r="H242" s="47"/>
      <c r="I242" s="47"/>
      <c r="J242" s="47"/>
    </row>
    <row r="243" spans="1:10" s="49" customFormat="1">
      <c r="A243" s="108"/>
      <c r="F243" s="47"/>
      <c r="G243" s="47"/>
      <c r="H243" s="47"/>
      <c r="I243" s="47"/>
      <c r="J243" s="47"/>
    </row>
    <row r="244" spans="1:10" s="49" customFormat="1">
      <c r="A244" s="108"/>
      <c r="F244" s="47"/>
      <c r="G244" s="47"/>
      <c r="H244" s="47"/>
      <c r="I244" s="47"/>
      <c r="J244" s="47"/>
    </row>
    <row r="245" spans="1:10" s="49" customFormat="1">
      <c r="A245" s="108"/>
      <c r="F245" s="47"/>
      <c r="G245" s="47"/>
      <c r="H245" s="47"/>
      <c r="I245" s="47"/>
      <c r="J245" s="47"/>
    </row>
    <row r="246" spans="1:10" s="49" customFormat="1">
      <c r="A246" s="108"/>
      <c r="F246" s="47"/>
      <c r="G246" s="47"/>
      <c r="H246" s="47"/>
      <c r="I246" s="47"/>
      <c r="J246" s="47"/>
    </row>
    <row r="247" spans="1:10" s="49" customFormat="1">
      <c r="A247" s="108"/>
      <c r="F247" s="47"/>
      <c r="G247" s="47"/>
      <c r="H247" s="47"/>
      <c r="I247" s="47"/>
      <c r="J247" s="47"/>
    </row>
    <row r="248" spans="1:10" s="49" customFormat="1">
      <c r="A248" s="108"/>
      <c r="F248" s="47"/>
      <c r="G248" s="47"/>
      <c r="H248" s="47"/>
      <c r="I248" s="47"/>
      <c r="J248" s="47"/>
    </row>
    <row r="249" spans="1:10" s="49" customFormat="1">
      <c r="A249" s="108"/>
      <c r="F249" s="47"/>
      <c r="G249" s="47"/>
      <c r="H249" s="47"/>
      <c r="I249" s="47"/>
      <c r="J249" s="47"/>
    </row>
    <row r="250" spans="1:10" s="49" customFormat="1">
      <c r="A250" s="108"/>
      <c r="F250" s="47"/>
      <c r="G250" s="47"/>
      <c r="H250" s="47"/>
      <c r="I250" s="47"/>
      <c r="J250" s="47"/>
    </row>
    <row r="251" spans="1:10" s="49" customFormat="1">
      <c r="A251" s="108"/>
      <c r="F251" s="47"/>
      <c r="G251" s="47"/>
      <c r="H251" s="47"/>
      <c r="I251" s="47"/>
      <c r="J251" s="47"/>
    </row>
    <row r="252" spans="1:10" s="49" customFormat="1">
      <c r="A252" s="108"/>
      <c r="F252" s="47"/>
      <c r="G252" s="47"/>
      <c r="H252" s="47"/>
      <c r="I252" s="47"/>
      <c r="J252" s="47"/>
    </row>
    <row r="253" spans="1:10" s="49" customFormat="1">
      <c r="A253" s="108"/>
      <c r="F253" s="47"/>
      <c r="G253" s="47"/>
      <c r="H253" s="47"/>
      <c r="I253" s="47"/>
      <c r="J253" s="47"/>
    </row>
    <row r="254" spans="1:10" s="49" customFormat="1">
      <c r="A254" s="108"/>
      <c r="F254" s="47"/>
      <c r="G254" s="47"/>
      <c r="H254" s="47"/>
      <c r="I254" s="47"/>
      <c r="J254" s="47"/>
    </row>
    <row r="255" spans="1:10" s="49" customFormat="1">
      <c r="A255" s="108"/>
      <c r="F255" s="47"/>
      <c r="G255" s="47"/>
      <c r="H255" s="47"/>
      <c r="I255" s="47"/>
      <c r="J255" s="47"/>
    </row>
    <row r="256" spans="1:10" s="49" customFormat="1">
      <c r="A256" s="108"/>
      <c r="F256" s="47"/>
      <c r="G256" s="47"/>
      <c r="H256" s="47"/>
      <c r="I256" s="47"/>
      <c r="J256" s="47"/>
    </row>
    <row r="257" spans="1:10" s="49" customFormat="1">
      <c r="A257" s="108"/>
      <c r="F257" s="47"/>
      <c r="G257" s="47"/>
      <c r="H257" s="47"/>
      <c r="I257" s="47"/>
      <c r="J257" s="47"/>
    </row>
    <row r="258" spans="1:10" s="49" customFormat="1">
      <c r="A258" s="108"/>
      <c r="F258" s="47"/>
      <c r="G258" s="47"/>
      <c r="H258" s="47"/>
      <c r="I258" s="47"/>
      <c r="J258" s="47"/>
    </row>
    <row r="259" spans="1:10" s="49" customFormat="1">
      <c r="A259" s="108"/>
      <c r="F259" s="47"/>
      <c r="G259" s="47"/>
      <c r="H259" s="47"/>
      <c r="I259" s="47"/>
      <c r="J259" s="47"/>
    </row>
    <row r="260" spans="1:10" s="49" customFormat="1">
      <c r="A260" s="108"/>
      <c r="F260" s="47"/>
      <c r="G260" s="47"/>
      <c r="H260" s="47"/>
      <c r="I260" s="47"/>
      <c r="J260" s="47"/>
    </row>
    <row r="261" spans="1:10" s="49" customFormat="1">
      <c r="A261" s="108"/>
      <c r="F261" s="47"/>
      <c r="G261" s="47"/>
      <c r="H261" s="47"/>
      <c r="I261" s="47"/>
      <c r="J261" s="47"/>
    </row>
    <row r="262" spans="1:10" s="49" customFormat="1">
      <c r="A262" s="108"/>
      <c r="F262" s="47"/>
      <c r="G262" s="47"/>
      <c r="H262" s="47"/>
      <c r="I262" s="47"/>
      <c r="J262" s="47"/>
    </row>
    <row r="263" spans="1:10" s="49" customFormat="1">
      <c r="A263" s="108"/>
      <c r="F263" s="47"/>
      <c r="G263" s="47"/>
      <c r="H263" s="47"/>
      <c r="I263" s="47"/>
      <c r="J263" s="47"/>
    </row>
    <row r="264" spans="1:10" s="49" customFormat="1">
      <c r="A264" s="108"/>
      <c r="F264" s="47"/>
      <c r="G264" s="47"/>
      <c r="H264" s="47"/>
      <c r="I264" s="47"/>
      <c r="J264" s="47"/>
    </row>
    <row r="265" spans="1:10" s="49" customFormat="1">
      <c r="A265" s="108"/>
      <c r="F265" s="47"/>
      <c r="G265" s="47"/>
      <c r="H265" s="47"/>
      <c r="I265" s="47"/>
      <c r="J265" s="47"/>
    </row>
    <row r="266" spans="1:10" s="49" customFormat="1">
      <c r="A266" s="108"/>
      <c r="F266" s="47"/>
      <c r="G266" s="47"/>
      <c r="H266" s="47"/>
      <c r="I266" s="47"/>
      <c r="J266" s="47"/>
    </row>
    <row r="267" spans="1:10" s="49" customFormat="1">
      <c r="A267" s="108"/>
      <c r="F267" s="47"/>
      <c r="G267" s="47"/>
      <c r="H267" s="47"/>
      <c r="I267" s="47"/>
      <c r="J267" s="47"/>
    </row>
    <row r="268" spans="1:10" s="49" customFormat="1">
      <c r="A268" s="108"/>
      <c r="F268" s="47"/>
      <c r="G268" s="47"/>
      <c r="H268" s="47"/>
      <c r="I268" s="47"/>
      <c r="J268" s="47"/>
    </row>
    <row r="269" spans="1:10" s="49" customFormat="1">
      <c r="A269" s="108"/>
      <c r="F269" s="47"/>
      <c r="G269" s="47"/>
      <c r="H269" s="47"/>
      <c r="I269" s="47"/>
      <c r="J269" s="47"/>
    </row>
    <row r="270" spans="1:10" s="49" customFormat="1">
      <c r="A270" s="108"/>
      <c r="F270" s="47"/>
      <c r="G270" s="47"/>
      <c r="H270" s="47"/>
      <c r="I270" s="47"/>
      <c r="J270" s="47"/>
    </row>
    <row r="271" spans="1:10" s="49" customFormat="1">
      <c r="A271" s="108"/>
      <c r="F271" s="47"/>
      <c r="G271" s="47"/>
      <c r="H271" s="47"/>
      <c r="I271" s="47"/>
      <c r="J271" s="47"/>
    </row>
    <row r="272" spans="1:10" s="49" customFormat="1">
      <c r="A272" s="108"/>
      <c r="F272" s="47"/>
      <c r="G272" s="47"/>
      <c r="H272" s="47"/>
      <c r="I272" s="47"/>
      <c r="J272" s="47"/>
    </row>
    <row r="273" spans="1:10" s="49" customFormat="1">
      <c r="A273" s="108"/>
      <c r="F273" s="47"/>
      <c r="G273" s="47"/>
      <c r="H273" s="47"/>
      <c r="I273" s="47"/>
      <c r="J273" s="47"/>
    </row>
    <row r="274" spans="1:10" s="49" customFormat="1">
      <c r="A274" s="108"/>
      <c r="F274" s="47"/>
      <c r="G274" s="47"/>
      <c r="H274" s="47"/>
      <c r="I274" s="47"/>
      <c r="J274" s="47"/>
    </row>
    <row r="275" spans="1:10" s="49" customFormat="1">
      <c r="A275" s="108"/>
      <c r="F275" s="47"/>
      <c r="G275" s="47"/>
      <c r="H275" s="47"/>
      <c r="I275" s="47"/>
      <c r="J275" s="47"/>
    </row>
    <row r="276" spans="1:10" s="49" customFormat="1">
      <c r="A276" s="108"/>
      <c r="F276" s="47"/>
      <c r="G276" s="47"/>
      <c r="H276" s="47"/>
      <c r="I276" s="47"/>
      <c r="J276" s="47"/>
    </row>
    <row r="277" spans="1:10" s="49" customFormat="1">
      <c r="A277" s="108"/>
      <c r="F277" s="47"/>
      <c r="G277" s="47"/>
      <c r="H277" s="47"/>
      <c r="I277" s="47"/>
      <c r="J277" s="47"/>
    </row>
    <row r="278" spans="1:10" s="49" customFormat="1">
      <c r="A278" s="108"/>
      <c r="F278" s="47"/>
      <c r="G278" s="47"/>
      <c r="H278" s="47"/>
      <c r="I278" s="47"/>
      <c r="J278" s="47"/>
    </row>
    <row r="279" spans="1:10" s="49" customFormat="1">
      <c r="A279" s="108"/>
      <c r="F279" s="47"/>
      <c r="G279" s="47"/>
      <c r="H279" s="47"/>
      <c r="I279" s="47"/>
      <c r="J279" s="47"/>
    </row>
    <row r="280" spans="1:10" s="49" customFormat="1">
      <c r="A280" s="108"/>
      <c r="F280" s="47"/>
      <c r="G280" s="47"/>
      <c r="H280" s="47"/>
      <c r="I280" s="47"/>
      <c r="J280" s="47"/>
    </row>
    <row r="281" spans="1:10" s="49" customFormat="1">
      <c r="A281" s="108"/>
      <c r="F281" s="47"/>
      <c r="G281" s="47"/>
      <c r="H281" s="47"/>
      <c r="I281" s="47"/>
      <c r="J281" s="47"/>
    </row>
    <row r="282" spans="1:10" s="49" customFormat="1">
      <c r="A282" s="108"/>
      <c r="F282" s="47"/>
      <c r="G282" s="47"/>
      <c r="H282" s="47"/>
      <c r="I282" s="47"/>
      <c r="J282" s="47"/>
    </row>
    <row r="283" spans="1:10" s="49" customFormat="1">
      <c r="A283" s="108"/>
      <c r="F283" s="47"/>
      <c r="G283" s="47"/>
      <c r="H283" s="47"/>
      <c r="I283" s="47"/>
      <c r="J283" s="47"/>
    </row>
    <row r="284" spans="1:10">
      <c r="A284" s="108"/>
    </row>
  </sheetData>
  <mergeCells count="54">
    <mergeCell ref="G28:I28"/>
    <mergeCell ref="G13:J13"/>
    <mergeCell ref="C133:F133"/>
    <mergeCell ref="H133:J133"/>
    <mergeCell ref="C132:F132"/>
    <mergeCell ref="H132:J132"/>
    <mergeCell ref="A91:J91"/>
    <mergeCell ref="A120:J120"/>
    <mergeCell ref="A97:J97"/>
    <mergeCell ref="A89:J89"/>
    <mergeCell ref="A111:J111"/>
    <mergeCell ref="A81:J81"/>
    <mergeCell ref="G37:J37"/>
    <mergeCell ref="B32:F32"/>
    <mergeCell ref="B21:H21"/>
    <mergeCell ref="B25:F25"/>
    <mergeCell ref="G1:J1"/>
    <mergeCell ref="G9:J9"/>
    <mergeCell ref="G2:J2"/>
    <mergeCell ref="G4:J4"/>
    <mergeCell ref="G10:J10"/>
    <mergeCell ref="G11:J11"/>
    <mergeCell ref="G12:J12"/>
    <mergeCell ref="A65:J65"/>
    <mergeCell ref="E37:E38"/>
    <mergeCell ref="D37:D38"/>
    <mergeCell ref="A37:A38"/>
    <mergeCell ref="B37:B38"/>
    <mergeCell ref="F37:F38"/>
    <mergeCell ref="A40:J40"/>
    <mergeCell ref="C37:C38"/>
    <mergeCell ref="A11:B11"/>
    <mergeCell ref="A13:B13"/>
    <mergeCell ref="A14:B14"/>
    <mergeCell ref="A16:B16"/>
    <mergeCell ref="A35:J35"/>
    <mergeCell ref="A33:J33"/>
    <mergeCell ref="A3:B3"/>
    <mergeCell ref="G3:J3"/>
    <mergeCell ref="G5:H5"/>
    <mergeCell ref="A8:B8"/>
    <mergeCell ref="G8:J8"/>
    <mergeCell ref="B31:F31"/>
    <mergeCell ref="B23:F23"/>
    <mergeCell ref="B24:F24"/>
    <mergeCell ref="B29:F29"/>
    <mergeCell ref="B30:F30"/>
    <mergeCell ref="B28:F28"/>
    <mergeCell ref="B27:F27"/>
    <mergeCell ref="G27:I27"/>
    <mergeCell ref="B20:F20"/>
    <mergeCell ref="G16:J16"/>
    <mergeCell ref="B26:F26"/>
    <mergeCell ref="B22:F22"/>
  </mergeCells>
  <phoneticPr fontId="3" type="noConversion"/>
  <pageMargins left="0.98425196850393704" right="0.39370078740157483" top="0.78740157480314965" bottom="0.78740157480314965" header="0.39370078740157483" footer="0.19685039370078741"/>
  <pageSetup paperSize="9" scale="59" orientation="landscape" verticalDpi="300" r:id="rId1"/>
  <headerFooter alignWithMargins="0">
    <oddHeader>&amp;C&amp;"Times New Roman,обычный"&amp;14
&amp;P&amp;R&amp;"Times New Roman,обычный"&amp;14 
Продовження додатка 1</oddHeader>
  </headerFooter>
  <rowBreaks count="2" manualBreakCount="2">
    <brk id="32" max="9" man="1"/>
    <brk id="69" max="9" man="1"/>
  </rowBreaks>
  <ignoredErrors>
    <ignoredError sqref="B112:B119 B121:B129" numberStoredAsText="1"/>
    <ignoredError sqref="C126 E126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L332"/>
  <sheetViews>
    <sheetView view="pageLayout" topLeftCell="C1" zoomScale="70" zoomScaleNormal="75" zoomScalePageLayoutView="70" workbookViewId="0">
      <selection activeCell="D94" sqref="D94"/>
    </sheetView>
  </sheetViews>
  <sheetFormatPr defaultColWidth="9.140625" defaultRowHeight="18.75"/>
  <cols>
    <col min="1" max="1" width="86.7109375" style="3" customWidth="1"/>
    <col min="2" max="2" width="14.85546875" style="8" customWidth="1"/>
    <col min="3" max="5" width="16.28515625" style="8" customWidth="1"/>
    <col min="6" max="10" width="16.28515625" style="3" customWidth="1"/>
    <col min="11" max="11" width="69.28515625" style="3" customWidth="1"/>
    <col min="12" max="16384" width="9.140625" style="3"/>
  </cols>
  <sheetData>
    <row r="1" spans="1:11">
      <c r="A1" s="250" t="s">
        <v>207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</row>
    <row r="2" spans="1:11">
      <c r="A2" s="109"/>
      <c r="B2" s="57"/>
      <c r="C2" s="109"/>
      <c r="D2" s="109"/>
      <c r="E2" s="57"/>
      <c r="F2" s="109"/>
      <c r="G2" s="109"/>
      <c r="H2" s="109"/>
      <c r="I2" s="109"/>
      <c r="J2" s="109"/>
      <c r="K2" s="47" t="s">
        <v>420</v>
      </c>
    </row>
    <row r="3" spans="1:11" ht="36" customHeight="1">
      <c r="A3" s="218" t="s">
        <v>204</v>
      </c>
      <c r="B3" s="219" t="s">
        <v>18</v>
      </c>
      <c r="C3" s="219" t="s">
        <v>474</v>
      </c>
      <c r="D3" s="219" t="s">
        <v>475</v>
      </c>
      <c r="E3" s="251" t="s">
        <v>476</v>
      </c>
      <c r="F3" s="219" t="s">
        <v>477</v>
      </c>
      <c r="G3" s="219" t="s">
        <v>158</v>
      </c>
      <c r="H3" s="219"/>
      <c r="I3" s="219"/>
      <c r="J3" s="219"/>
      <c r="K3" s="219" t="s">
        <v>188</v>
      </c>
    </row>
    <row r="4" spans="1:11" ht="61.5" customHeight="1">
      <c r="A4" s="218"/>
      <c r="B4" s="219"/>
      <c r="C4" s="219"/>
      <c r="D4" s="219"/>
      <c r="E4" s="251"/>
      <c r="F4" s="219"/>
      <c r="G4" s="110" t="s">
        <v>159</v>
      </c>
      <c r="H4" s="110" t="s">
        <v>160</v>
      </c>
      <c r="I4" s="110" t="s">
        <v>161</v>
      </c>
      <c r="J4" s="110" t="s">
        <v>74</v>
      </c>
      <c r="K4" s="219"/>
    </row>
    <row r="5" spans="1:11" ht="18" customHeight="1">
      <c r="A5" s="6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  <c r="G5" s="42">
        <v>7</v>
      </c>
      <c r="H5" s="42">
        <v>8</v>
      </c>
      <c r="I5" s="42">
        <v>9</v>
      </c>
      <c r="J5" s="42">
        <v>10</v>
      </c>
      <c r="K5" s="42">
        <v>11</v>
      </c>
    </row>
    <row r="6" spans="1:11" s="5" customFormat="1" ht="20.100000000000001" customHeight="1">
      <c r="A6" s="247" t="s">
        <v>206</v>
      </c>
      <c r="B6" s="247"/>
      <c r="C6" s="247"/>
      <c r="D6" s="247"/>
      <c r="E6" s="247"/>
      <c r="F6" s="247"/>
      <c r="G6" s="247"/>
      <c r="H6" s="247"/>
      <c r="I6" s="247"/>
      <c r="J6" s="247"/>
      <c r="K6" s="247"/>
    </row>
    <row r="7" spans="1:11" s="5" customFormat="1" ht="37.5">
      <c r="A7" s="41" t="s">
        <v>412</v>
      </c>
      <c r="B7" s="79">
        <v>1000</v>
      </c>
      <c r="C7" s="39">
        <v>2783</v>
      </c>
      <c r="D7" s="39"/>
      <c r="E7" s="39">
        <v>3339</v>
      </c>
      <c r="F7" s="39">
        <v>3740</v>
      </c>
      <c r="G7" s="39">
        <v>924</v>
      </c>
      <c r="H7" s="39">
        <v>917</v>
      </c>
      <c r="I7" s="39">
        <v>925</v>
      </c>
      <c r="J7" s="39">
        <v>974</v>
      </c>
      <c r="K7" s="111"/>
    </row>
    <row r="8" spans="1:11" ht="18.75" customHeight="1">
      <c r="A8" s="41" t="s">
        <v>150</v>
      </c>
      <c r="B8" s="79">
        <v>1010</v>
      </c>
      <c r="C8" s="39">
        <v>2016</v>
      </c>
      <c r="D8" s="39"/>
      <c r="E8" s="39">
        <v>2144</v>
      </c>
      <c r="F8" s="39">
        <v>2766</v>
      </c>
      <c r="G8" s="39">
        <v>-709</v>
      </c>
      <c r="H8" s="39">
        <v>-702</v>
      </c>
      <c r="I8" s="39">
        <v>-711</v>
      </c>
      <c r="J8" s="39">
        <v>-758</v>
      </c>
      <c r="K8" s="112"/>
    </row>
    <row r="9" spans="1:11" s="2" customFormat="1" ht="20.100000000000001" customHeight="1">
      <c r="A9" s="41" t="s">
        <v>417</v>
      </c>
      <c r="B9" s="42">
        <v>1011</v>
      </c>
      <c r="C9" s="39">
        <v>211</v>
      </c>
      <c r="D9" s="39"/>
      <c r="E9" s="39">
        <v>104</v>
      </c>
      <c r="F9" s="40">
        <v>-261</v>
      </c>
      <c r="G9" s="40">
        <v>-32</v>
      </c>
      <c r="H9" s="40">
        <v>-100</v>
      </c>
      <c r="I9" s="40">
        <v>-96</v>
      </c>
      <c r="J9" s="40">
        <v>-33</v>
      </c>
      <c r="K9" s="112"/>
    </row>
    <row r="10" spans="1:11" s="2" customFormat="1" ht="36.75" customHeight="1">
      <c r="A10" s="113" t="s">
        <v>428</v>
      </c>
      <c r="B10" s="114" t="s">
        <v>418</v>
      </c>
      <c r="C10" s="39"/>
      <c r="D10" s="39"/>
      <c r="E10" s="39"/>
      <c r="F10" s="115">
        <v>-261</v>
      </c>
      <c r="G10" s="115">
        <v>-32</v>
      </c>
      <c r="H10" s="115">
        <v>-100</v>
      </c>
      <c r="I10" s="115">
        <v>-96</v>
      </c>
      <c r="J10" s="115">
        <v>-33</v>
      </c>
      <c r="K10" s="112"/>
    </row>
    <row r="11" spans="1:11" s="2" customFormat="1" ht="20.100000000000001" customHeight="1">
      <c r="A11" s="41" t="s">
        <v>370</v>
      </c>
      <c r="B11" s="42">
        <v>1012</v>
      </c>
      <c r="C11" s="39">
        <v>90</v>
      </c>
      <c r="D11" s="39"/>
      <c r="E11" s="39">
        <v>143</v>
      </c>
      <c r="F11" s="40">
        <v>-130</v>
      </c>
      <c r="G11" s="40">
        <v>-18</v>
      </c>
      <c r="H11" s="40">
        <v>-37</v>
      </c>
      <c r="I11" s="40">
        <v>-44</v>
      </c>
      <c r="J11" s="40">
        <v>-31</v>
      </c>
      <c r="K11" s="112"/>
    </row>
    <row r="12" spans="1:11" s="2" customFormat="1" ht="20.100000000000001" customHeight="1">
      <c r="A12" s="41" t="s">
        <v>371</v>
      </c>
      <c r="B12" s="42">
        <v>1013</v>
      </c>
      <c r="C12" s="39">
        <v>43</v>
      </c>
      <c r="D12" s="39"/>
      <c r="E12" s="39">
        <v>63</v>
      </c>
      <c r="F12" s="40">
        <v>-65</v>
      </c>
      <c r="G12" s="40">
        <v>-17</v>
      </c>
      <c r="H12" s="40">
        <v>-15</v>
      </c>
      <c r="I12" s="40">
        <v>-15</v>
      </c>
      <c r="J12" s="40">
        <v>-18</v>
      </c>
      <c r="K12" s="112"/>
    </row>
    <row r="13" spans="1:11" s="2" customFormat="1" ht="20.100000000000001" customHeight="1">
      <c r="A13" s="41" t="s">
        <v>5</v>
      </c>
      <c r="B13" s="42">
        <v>1014</v>
      </c>
      <c r="C13" s="39">
        <v>1276</v>
      </c>
      <c r="D13" s="39"/>
      <c r="E13" s="39">
        <v>1503</v>
      </c>
      <c r="F13" s="40">
        <v>-1885</v>
      </c>
      <c r="G13" s="40">
        <v>-501</v>
      </c>
      <c r="H13" s="40">
        <v>-426</v>
      </c>
      <c r="I13" s="40">
        <v>-430</v>
      </c>
      <c r="J13" s="40">
        <v>-528</v>
      </c>
      <c r="K13" s="112"/>
    </row>
    <row r="14" spans="1:11" s="2" customFormat="1" ht="20.100000000000001" customHeight="1">
      <c r="A14" s="41" t="s">
        <v>6</v>
      </c>
      <c r="B14" s="42">
        <v>1015</v>
      </c>
      <c r="C14" s="39">
        <v>282</v>
      </c>
      <c r="D14" s="39"/>
      <c r="E14" s="39">
        <v>331</v>
      </c>
      <c r="F14" s="40">
        <v>-415</v>
      </c>
      <c r="G14" s="40">
        <v>-110</v>
      </c>
      <c r="H14" s="40">
        <v>-94</v>
      </c>
      <c r="I14" s="40">
        <v>-95</v>
      </c>
      <c r="J14" s="40">
        <v>-116</v>
      </c>
      <c r="K14" s="112"/>
    </row>
    <row r="15" spans="1:11" s="2" customFormat="1" ht="39" customHeight="1">
      <c r="A15" s="41" t="s">
        <v>372</v>
      </c>
      <c r="B15" s="42">
        <v>1016</v>
      </c>
      <c r="C15" s="39"/>
      <c r="D15" s="39"/>
      <c r="E15" s="39"/>
      <c r="F15" s="39"/>
      <c r="G15" s="39"/>
      <c r="H15" s="39"/>
      <c r="I15" s="39"/>
      <c r="J15" s="39"/>
      <c r="K15" s="112"/>
    </row>
    <row r="16" spans="1:11" s="2" customFormat="1" ht="20.100000000000001" customHeight="1">
      <c r="A16" s="41" t="s">
        <v>373</v>
      </c>
      <c r="B16" s="42">
        <v>1017</v>
      </c>
      <c r="C16" s="39">
        <v>101.4</v>
      </c>
      <c r="D16" s="39"/>
      <c r="E16" s="39">
        <v>113.4</v>
      </c>
      <c r="F16" s="39">
        <v>-114</v>
      </c>
      <c r="G16" s="39">
        <v>-28</v>
      </c>
      <c r="H16" s="39">
        <v>-28</v>
      </c>
      <c r="I16" s="39">
        <v>-28</v>
      </c>
      <c r="J16" s="39">
        <v>-30</v>
      </c>
      <c r="K16" s="112"/>
    </row>
    <row r="17" spans="1:11" s="2" customFormat="1" ht="20.100000000000001" customHeight="1">
      <c r="A17" s="41" t="s">
        <v>374</v>
      </c>
      <c r="B17" s="42">
        <v>1018</v>
      </c>
      <c r="C17" s="39">
        <v>114</v>
      </c>
      <c r="D17" s="39"/>
      <c r="E17" s="39"/>
      <c r="F17" s="40">
        <v>-10</v>
      </c>
      <c r="G17" s="40">
        <v>-3</v>
      </c>
      <c r="H17" s="40">
        <v>-2</v>
      </c>
      <c r="I17" s="40">
        <v>-3</v>
      </c>
      <c r="J17" s="40">
        <v>-2</v>
      </c>
      <c r="K17" s="112"/>
    </row>
    <row r="18" spans="1:11" s="2" customFormat="1" ht="20.100000000000001" customHeight="1">
      <c r="A18" s="113" t="s">
        <v>467</v>
      </c>
      <c r="B18" s="114" t="s">
        <v>413</v>
      </c>
      <c r="C18" s="115">
        <v>114</v>
      </c>
      <c r="D18" s="39"/>
      <c r="E18" s="39"/>
      <c r="F18" s="40"/>
      <c r="G18" s="40"/>
      <c r="H18" s="40"/>
      <c r="I18" s="40"/>
      <c r="J18" s="40"/>
      <c r="K18" s="112"/>
    </row>
    <row r="19" spans="1:11" s="2" customFormat="1" ht="20.100000000000001" customHeight="1">
      <c r="A19" s="113" t="s">
        <v>415</v>
      </c>
      <c r="B19" s="114" t="s">
        <v>414</v>
      </c>
      <c r="C19" s="39"/>
      <c r="D19" s="39"/>
      <c r="E19" s="39"/>
      <c r="F19" s="115">
        <v>-2</v>
      </c>
      <c r="G19" s="115">
        <v>-1</v>
      </c>
      <c r="H19" s="115"/>
      <c r="I19" s="115">
        <v>-1</v>
      </c>
      <c r="J19" s="115"/>
      <c r="K19" s="112"/>
    </row>
    <row r="20" spans="1:11" s="2" customFormat="1" ht="20.100000000000001" customHeight="1">
      <c r="A20" s="113" t="s">
        <v>416</v>
      </c>
      <c r="B20" s="114" t="s">
        <v>468</v>
      </c>
      <c r="C20" s="39"/>
      <c r="D20" s="39"/>
      <c r="E20" s="39"/>
      <c r="F20" s="115">
        <v>-8</v>
      </c>
      <c r="G20" s="115">
        <v>-2</v>
      </c>
      <c r="H20" s="115">
        <v>-2</v>
      </c>
      <c r="I20" s="115">
        <v>-2</v>
      </c>
      <c r="J20" s="115">
        <v>-2</v>
      </c>
      <c r="K20" s="112"/>
    </row>
    <row r="21" spans="1:11" s="5" customFormat="1" ht="20.100000000000001" customHeight="1">
      <c r="A21" s="44" t="s">
        <v>27</v>
      </c>
      <c r="B21" s="116">
        <v>1020</v>
      </c>
      <c r="C21" s="40"/>
      <c r="D21" s="40"/>
      <c r="E21" s="40"/>
      <c r="F21" s="40"/>
      <c r="G21" s="40"/>
      <c r="H21" s="40"/>
      <c r="I21" s="40"/>
      <c r="J21" s="40"/>
      <c r="K21" s="111"/>
    </row>
    <row r="22" spans="1:11" ht="20.100000000000001" customHeight="1">
      <c r="A22" s="41" t="s">
        <v>185</v>
      </c>
      <c r="B22" s="79">
        <v>1030</v>
      </c>
      <c r="C22" s="39">
        <v>668</v>
      </c>
      <c r="D22" s="39"/>
      <c r="E22" s="39">
        <v>1060</v>
      </c>
      <c r="F22" s="40">
        <v>833</v>
      </c>
      <c r="G22" s="40">
        <v>-211</v>
      </c>
      <c r="H22" s="40">
        <v>-210</v>
      </c>
      <c r="I22" s="40">
        <v>-209</v>
      </c>
      <c r="J22" s="40">
        <v>-212</v>
      </c>
      <c r="K22" s="112"/>
    </row>
    <row r="23" spans="1:11" ht="20.100000000000001" customHeight="1">
      <c r="A23" s="41" t="s">
        <v>112</v>
      </c>
      <c r="B23" s="79">
        <v>1031</v>
      </c>
      <c r="C23" s="39"/>
      <c r="D23" s="39"/>
      <c r="E23" s="39"/>
      <c r="F23" s="39"/>
      <c r="G23" s="39"/>
      <c r="H23" s="39"/>
      <c r="I23" s="39"/>
      <c r="J23" s="39"/>
      <c r="K23" s="112"/>
    </row>
    <row r="24" spans="1:11" ht="20.100000000000001" customHeight="1">
      <c r="A24" s="41" t="s">
        <v>173</v>
      </c>
      <c r="B24" s="79">
        <v>1032</v>
      </c>
      <c r="C24" s="39"/>
      <c r="D24" s="39" t="s">
        <v>246</v>
      </c>
      <c r="E24" s="39" t="s">
        <v>246</v>
      </c>
      <c r="F24" s="115"/>
      <c r="G24" s="115"/>
      <c r="H24" s="115"/>
      <c r="I24" s="115"/>
      <c r="J24" s="115"/>
      <c r="K24" s="112"/>
    </row>
    <row r="25" spans="1:11" ht="20.100000000000001" customHeight="1">
      <c r="A25" s="41" t="s">
        <v>63</v>
      </c>
      <c r="B25" s="79">
        <v>1033</v>
      </c>
      <c r="C25" s="39"/>
      <c r="D25" s="39" t="s">
        <v>246</v>
      </c>
      <c r="E25" s="39" t="s">
        <v>246</v>
      </c>
      <c r="F25" s="115">
        <f t="shared" ref="F25:F80" si="0">SUM(G25:J25)</f>
        <v>0</v>
      </c>
      <c r="G25" s="115" t="s">
        <v>246</v>
      </c>
      <c r="H25" s="115" t="s">
        <v>246</v>
      </c>
      <c r="I25" s="115" t="s">
        <v>246</v>
      </c>
      <c r="J25" s="115" t="s">
        <v>246</v>
      </c>
      <c r="K25" s="112"/>
    </row>
    <row r="26" spans="1:11" ht="20.100000000000001" customHeight="1">
      <c r="A26" s="41" t="s">
        <v>25</v>
      </c>
      <c r="B26" s="79">
        <v>1034</v>
      </c>
      <c r="C26" s="39"/>
      <c r="D26" s="39" t="s">
        <v>246</v>
      </c>
      <c r="E26" s="39" t="s">
        <v>246</v>
      </c>
      <c r="F26" s="115">
        <f t="shared" si="0"/>
        <v>0</v>
      </c>
      <c r="G26" s="115" t="s">
        <v>246</v>
      </c>
      <c r="H26" s="115" t="s">
        <v>246</v>
      </c>
      <c r="I26" s="115" t="s">
        <v>246</v>
      </c>
      <c r="J26" s="115" t="s">
        <v>246</v>
      </c>
      <c r="K26" s="112"/>
    </row>
    <row r="27" spans="1:11" ht="20.100000000000001" customHeight="1">
      <c r="A27" s="41" t="s">
        <v>26</v>
      </c>
      <c r="B27" s="79">
        <v>1035</v>
      </c>
      <c r="C27" s="39"/>
      <c r="D27" s="39" t="s">
        <v>246</v>
      </c>
      <c r="E27" s="39" t="s">
        <v>246</v>
      </c>
      <c r="F27" s="115">
        <f t="shared" si="0"/>
        <v>0</v>
      </c>
      <c r="G27" s="115" t="s">
        <v>246</v>
      </c>
      <c r="H27" s="115" t="s">
        <v>246</v>
      </c>
      <c r="I27" s="115" t="s">
        <v>246</v>
      </c>
      <c r="J27" s="115" t="s">
        <v>246</v>
      </c>
      <c r="K27" s="112"/>
    </row>
    <row r="28" spans="1:11" s="2" customFormat="1" ht="20.100000000000001" customHeight="1">
      <c r="A28" s="41" t="s">
        <v>39</v>
      </c>
      <c r="B28" s="79">
        <v>1036</v>
      </c>
      <c r="C28" s="39">
        <v>2.5</v>
      </c>
      <c r="D28" s="39"/>
      <c r="E28" s="39"/>
      <c r="F28" s="115"/>
      <c r="G28" s="115"/>
      <c r="H28" s="115"/>
      <c r="I28" s="115"/>
      <c r="J28" s="115"/>
      <c r="K28" s="112"/>
    </row>
    <row r="29" spans="1:11" s="2" customFormat="1" ht="20.100000000000001" customHeight="1">
      <c r="A29" s="41" t="s">
        <v>40</v>
      </c>
      <c r="B29" s="79">
        <v>1037</v>
      </c>
      <c r="C29" s="39">
        <v>3.5</v>
      </c>
      <c r="D29" s="39"/>
      <c r="E29" s="39">
        <v>4</v>
      </c>
      <c r="F29" s="115">
        <v>-4</v>
      </c>
      <c r="G29" s="115">
        <v>-1</v>
      </c>
      <c r="H29" s="115">
        <v>-1</v>
      </c>
      <c r="I29" s="115">
        <v>-1</v>
      </c>
      <c r="J29" s="115">
        <v>-1</v>
      </c>
      <c r="K29" s="112"/>
    </row>
    <row r="30" spans="1:11" s="2" customFormat="1" ht="20.100000000000001" customHeight="1">
      <c r="A30" s="41" t="s">
        <v>41</v>
      </c>
      <c r="B30" s="79">
        <v>1038</v>
      </c>
      <c r="C30" s="39">
        <v>530</v>
      </c>
      <c r="D30" s="39"/>
      <c r="E30" s="39">
        <v>846</v>
      </c>
      <c r="F30" s="115">
        <v>-673</v>
      </c>
      <c r="G30" s="115" t="s">
        <v>429</v>
      </c>
      <c r="H30" s="115">
        <v>-168</v>
      </c>
      <c r="I30" s="115">
        <v>-168</v>
      </c>
      <c r="J30" s="115">
        <v>-169</v>
      </c>
      <c r="K30" s="112"/>
    </row>
    <row r="31" spans="1:11" s="2" customFormat="1" ht="20.100000000000001" customHeight="1">
      <c r="A31" s="41" t="s">
        <v>42</v>
      </c>
      <c r="B31" s="79">
        <v>1039</v>
      </c>
      <c r="C31" s="39">
        <v>101</v>
      </c>
      <c r="D31" s="39"/>
      <c r="E31" s="39">
        <v>182</v>
      </c>
      <c r="F31" s="115">
        <v>-148</v>
      </c>
      <c r="G31" s="115">
        <v>-37</v>
      </c>
      <c r="H31" s="115">
        <v>-37</v>
      </c>
      <c r="I31" s="115">
        <v>-37</v>
      </c>
      <c r="J31" s="115">
        <v>-37</v>
      </c>
      <c r="K31" s="112"/>
    </row>
    <row r="32" spans="1:11" s="2" customFormat="1" ht="42" customHeight="1">
      <c r="A32" s="41" t="s">
        <v>43</v>
      </c>
      <c r="B32" s="79">
        <v>1040</v>
      </c>
      <c r="C32" s="39">
        <v>7</v>
      </c>
      <c r="D32" s="39"/>
      <c r="E32" s="39">
        <v>9</v>
      </c>
      <c r="F32" s="39">
        <v>-9</v>
      </c>
      <c r="G32" s="39">
        <v>-2</v>
      </c>
      <c r="H32" s="39">
        <v>-2</v>
      </c>
      <c r="I32" s="39">
        <v>-2</v>
      </c>
      <c r="J32" s="39">
        <v>-3</v>
      </c>
      <c r="K32" s="112"/>
    </row>
    <row r="33" spans="1:12" s="2" customFormat="1" ht="42" customHeight="1">
      <c r="A33" s="41" t="s">
        <v>44</v>
      </c>
      <c r="B33" s="79">
        <v>1041</v>
      </c>
      <c r="C33" s="39"/>
      <c r="D33" s="39"/>
      <c r="E33" s="39"/>
      <c r="F33" s="39"/>
      <c r="G33" s="39"/>
      <c r="H33" s="39"/>
      <c r="I33" s="39"/>
      <c r="J33" s="39"/>
      <c r="K33" s="112"/>
    </row>
    <row r="34" spans="1:12" s="2" customFormat="1" ht="20.100000000000001" customHeight="1">
      <c r="A34" s="41" t="s">
        <v>45</v>
      </c>
      <c r="B34" s="79">
        <v>1042</v>
      </c>
      <c r="C34" s="39"/>
      <c r="D34" s="39" t="s">
        <v>246</v>
      </c>
      <c r="E34" s="39" t="s">
        <v>246</v>
      </c>
      <c r="F34" s="39">
        <f t="shared" si="0"/>
        <v>0</v>
      </c>
      <c r="G34" s="39" t="s">
        <v>246</v>
      </c>
      <c r="H34" s="39" t="s">
        <v>246</v>
      </c>
      <c r="I34" s="39" t="s">
        <v>246</v>
      </c>
      <c r="J34" s="39" t="s">
        <v>246</v>
      </c>
      <c r="K34" s="112"/>
    </row>
    <row r="35" spans="1:12" s="2" customFormat="1" ht="20.100000000000001" customHeight="1">
      <c r="A35" s="41" t="s">
        <v>46</v>
      </c>
      <c r="B35" s="79">
        <v>1043</v>
      </c>
      <c r="C35" s="39"/>
      <c r="D35" s="39" t="s">
        <v>246</v>
      </c>
      <c r="E35" s="39" t="s">
        <v>246</v>
      </c>
      <c r="F35" s="39">
        <f t="shared" si="0"/>
        <v>0</v>
      </c>
      <c r="G35" s="39" t="s">
        <v>246</v>
      </c>
      <c r="H35" s="39" t="s">
        <v>246</v>
      </c>
      <c r="I35" s="39" t="s">
        <v>246</v>
      </c>
      <c r="J35" s="39" t="s">
        <v>246</v>
      </c>
      <c r="K35" s="112"/>
    </row>
    <row r="36" spans="1:12" s="2" customFormat="1" ht="20.100000000000001" customHeight="1">
      <c r="A36" s="41" t="s">
        <v>47</v>
      </c>
      <c r="B36" s="79">
        <v>1044</v>
      </c>
      <c r="C36" s="39"/>
      <c r="D36" s="39"/>
      <c r="E36" s="39"/>
      <c r="F36" s="39"/>
      <c r="G36" s="39"/>
      <c r="H36" s="39"/>
      <c r="I36" s="39"/>
      <c r="J36" s="39" t="s">
        <v>246</v>
      </c>
      <c r="K36" s="112"/>
    </row>
    <row r="37" spans="1:12" s="2" customFormat="1" ht="20.100000000000001" customHeight="1">
      <c r="A37" s="41" t="s">
        <v>65</v>
      </c>
      <c r="B37" s="79">
        <v>1045</v>
      </c>
      <c r="C37" s="39"/>
      <c r="D37" s="39" t="s">
        <v>246</v>
      </c>
      <c r="E37" s="39" t="s">
        <v>246</v>
      </c>
      <c r="F37" s="39">
        <f t="shared" si="0"/>
        <v>0</v>
      </c>
      <c r="G37" s="39" t="s">
        <v>246</v>
      </c>
      <c r="H37" s="39" t="s">
        <v>246</v>
      </c>
      <c r="I37" s="39" t="s">
        <v>246</v>
      </c>
      <c r="J37" s="39" t="s">
        <v>246</v>
      </c>
      <c r="K37" s="112"/>
    </row>
    <row r="38" spans="1:12" s="2" customFormat="1" ht="20.100000000000001" customHeight="1">
      <c r="A38" s="41" t="s">
        <v>48</v>
      </c>
      <c r="B38" s="79">
        <v>1046</v>
      </c>
      <c r="C38" s="39"/>
      <c r="D38" s="39" t="s">
        <v>246</v>
      </c>
      <c r="E38" s="39" t="s">
        <v>246</v>
      </c>
      <c r="F38" s="39">
        <f t="shared" si="0"/>
        <v>0</v>
      </c>
      <c r="G38" s="39" t="s">
        <v>246</v>
      </c>
      <c r="H38" s="39" t="s">
        <v>246</v>
      </c>
      <c r="I38" s="39" t="s">
        <v>246</v>
      </c>
      <c r="J38" s="39" t="s">
        <v>246</v>
      </c>
      <c r="K38" s="112"/>
    </row>
    <row r="39" spans="1:12" s="2" customFormat="1" ht="20.100000000000001" customHeight="1">
      <c r="A39" s="41" t="s">
        <v>49</v>
      </c>
      <c r="B39" s="79">
        <v>1047</v>
      </c>
      <c r="C39" s="39"/>
      <c r="D39" s="39" t="s">
        <v>246</v>
      </c>
      <c r="E39" s="39" t="s">
        <v>246</v>
      </c>
      <c r="F39" s="39">
        <f t="shared" si="0"/>
        <v>0</v>
      </c>
      <c r="G39" s="39" t="s">
        <v>246</v>
      </c>
      <c r="H39" s="39" t="s">
        <v>246</v>
      </c>
      <c r="I39" s="39" t="s">
        <v>246</v>
      </c>
      <c r="J39" s="39" t="s">
        <v>246</v>
      </c>
      <c r="K39" s="112"/>
    </row>
    <row r="40" spans="1:12" s="2" customFormat="1" ht="20.100000000000001" customHeight="1">
      <c r="A40" s="41" t="s">
        <v>50</v>
      </c>
      <c r="B40" s="79">
        <v>1048</v>
      </c>
      <c r="C40" s="39"/>
      <c r="D40" s="39" t="s">
        <v>246</v>
      </c>
      <c r="E40" s="39" t="s">
        <v>246</v>
      </c>
      <c r="F40" s="39">
        <f t="shared" si="0"/>
        <v>0</v>
      </c>
      <c r="G40" s="39" t="s">
        <v>246</v>
      </c>
      <c r="H40" s="39" t="s">
        <v>246</v>
      </c>
      <c r="I40" s="39" t="s">
        <v>246</v>
      </c>
      <c r="J40" s="39" t="s">
        <v>246</v>
      </c>
      <c r="K40" s="112"/>
    </row>
    <row r="41" spans="1:12" s="2" customFormat="1" ht="20.100000000000001" customHeight="1">
      <c r="A41" s="41" t="s">
        <v>51</v>
      </c>
      <c r="B41" s="79">
        <v>1049</v>
      </c>
      <c r="C41" s="39"/>
      <c r="D41" s="39" t="s">
        <v>246</v>
      </c>
      <c r="E41" s="39" t="s">
        <v>246</v>
      </c>
      <c r="F41" s="39">
        <f t="shared" si="0"/>
        <v>0</v>
      </c>
      <c r="G41" s="39" t="s">
        <v>246</v>
      </c>
      <c r="H41" s="39" t="s">
        <v>246</v>
      </c>
      <c r="I41" s="39" t="s">
        <v>246</v>
      </c>
      <c r="J41" s="39" t="s">
        <v>246</v>
      </c>
      <c r="K41" s="112"/>
    </row>
    <row r="42" spans="1:12" s="2" customFormat="1" ht="42.75" customHeight="1">
      <c r="A42" s="41" t="s">
        <v>82</v>
      </c>
      <c r="B42" s="79">
        <v>1050</v>
      </c>
      <c r="C42" s="39"/>
      <c r="D42" s="39"/>
      <c r="E42" s="39"/>
      <c r="F42" s="39"/>
      <c r="G42" s="39"/>
      <c r="H42" s="39"/>
      <c r="I42" s="39"/>
      <c r="J42" s="39" t="s">
        <v>246</v>
      </c>
      <c r="K42" s="112"/>
    </row>
    <row r="43" spans="1:12" s="2" customFormat="1" ht="20.100000000000001" customHeight="1">
      <c r="A43" s="41" t="s">
        <v>52</v>
      </c>
      <c r="B43" s="62" t="s">
        <v>283</v>
      </c>
      <c r="C43" s="39"/>
      <c r="D43" s="39" t="s">
        <v>246</v>
      </c>
      <c r="E43" s="39" t="s">
        <v>246</v>
      </c>
      <c r="F43" s="39">
        <f t="shared" si="0"/>
        <v>0</v>
      </c>
      <c r="G43" s="39" t="s">
        <v>246</v>
      </c>
      <c r="H43" s="39" t="s">
        <v>246</v>
      </c>
      <c r="I43" s="39" t="s">
        <v>246</v>
      </c>
      <c r="J43" s="39" t="s">
        <v>246</v>
      </c>
      <c r="K43" s="112"/>
    </row>
    <row r="44" spans="1:12" s="2" customFormat="1" ht="20.100000000000001" customHeight="1">
      <c r="A44" s="41" t="s">
        <v>115</v>
      </c>
      <c r="B44" s="79">
        <v>1051</v>
      </c>
      <c r="C44" s="39">
        <v>30</v>
      </c>
      <c r="D44" s="39"/>
      <c r="E44" s="39">
        <v>28</v>
      </c>
      <c r="F44" s="40">
        <v>-8</v>
      </c>
      <c r="G44" s="40">
        <v>-3</v>
      </c>
      <c r="H44" s="40">
        <v>-2</v>
      </c>
      <c r="I44" s="40">
        <v>-1</v>
      </c>
      <c r="J44" s="40">
        <v>-2</v>
      </c>
      <c r="K44" s="112"/>
    </row>
    <row r="45" spans="1:12" s="2" customFormat="1" ht="20.100000000000001" customHeight="1">
      <c r="A45" s="113" t="s">
        <v>469</v>
      </c>
      <c r="B45" s="117" t="s">
        <v>430</v>
      </c>
      <c r="C45" s="115">
        <v>30</v>
      </c>
      <c r="D45" s="115"/>
      <c r="E45" s="115">
        <v>28</v>
      </c>
      <c r="F45" s="115">
        <v>-6</v>
      </c>
      <c r="G45" s="115">
        <v>-1</v>
      </c>
      <c r="H45" s="115">
        <v>-2</v>
      </c>
      <c r="I45" s="115">
        <v>-1</v>
      </c>
      <c r="J45" s="115">
        <v>-2</v>
      </c>
      <c r="K45" s="118"/>
      <c r="L45" s="37"/>
    </row>
    <row r="46" spans="1:12" s="2" customFormat="1" ht="20.100000000000001" customHeight="1">
      <c r="A46" s="113" t="s">
        <v>431</v>
      </c>
      <c r="B46" s="117" t="s">
        <v>432</v>
      </c>
      <c r="C46" s="115"/>
      <c r="D46" s="115"/>
      <c r="E46" s="115"/>
      <c r="F46" s="115">
        <v>-2</v>
      </c>
      <c r="G46" s="115">
        <v>-2</v>
      </c>
      <c r="H46" s="115"/>
      <c r="I46" s="115"/>
      <c r="J46" s="115"/>
      <c r="K46" s="118"/>
      <c r="L46" s="37"/>
    </row>
    <row r="47" spans="1:12" ht="20.100000000000001" customHeight="1">
      <c r="A47" s="41" t="s">
        <v>186</v>
      </c>
      <c r="B47" s="79">
        <v>1060</v>
      </c>
      <c r="C47" s="39"/>
      <c r="D47" s="39"/>
      <c r="E47" s="39"/>
      <c r="F47" s="39"/>
      <c r="G47" s="39"/>
      <c r="H47" s="39"/>
      <c r="I47" s="39"/>
      <c r="J47" s="39"/>
      <c r="K47" s="112"/>
    </row>
    <row r="48" spans="1:12" s="2" customFormat="1" ht="20.100000000000001" customHeight="1">
      <c r="A48" s="41" t="s">
        <v>153</v>
      </c>
      <c r="B48" s="79">
        <v>1061</v>
      </c>
      <c r="C48" s="39" t="s">
        <v>246</v>
      </c>
      <c r="D48" s="39" t="s">
        <v>246</v>
      </c>
      <c r="E48" s="39" t="s">
        <v>246</v>
      </c>
      <c r="F48" s="39">
        <f t="shared" si="0"/>
        <v>0</v>
      </c>
      <c r="G48" s="39" t="s">
        <v>246</v>
      </c>
      <c r="H48" s="39" t="s">
        <v>246</v>
      </c>
      <c r="I48" s="39" t="s">
        <v>246</v>
      </c>
      <c r="J48" s="39" t="s">
        <v>246</v>
      </c>
      <c r="K48" s="112"/>
    </row>
    <row r="49" spans="1:11" s="2" customFormat="1" ht="20.100000000000001" customHeight="1">
      <c r="A49" s="41" t="s">
        <v>154</v>
      </c>
      <c r="B49" s="79">
        <v>1062</v>
      </c>
      <c r="C49" s="39" t="s">
        <v>246</v>
      </c>
      <c r="D49" s="39" t="s">
        <v>246</v>
      </c>
      <c r="E49" s="39" t="s">
        <v>246</v>
      </c>
      <c r="F49" s="39">
        <f t="shared" si="0"/>
        <v>0</v>
      </c>
      <c r="G49" s="39" t="s">
        <v>246</v>
      </c>
      <c r="H49" s="39" t="s">
        <v>246</v>
      </c>
      <c r="I49" s="39" t="s">
        <v>246</v>
      </c>
      <c r="J49" s="39" t="s">
        <v>246</v>
      </c>
      <c r="K49" s="112"/>
    </row>
    <row r="50" spans="1:11" s="2" customFormat="1" ht="20.100000000000001" customHeight="1">
      <c r="A50" s="41" t="s">
        <v>41</v>
      </c>
      <c r="B50" s="79">
        <v>1063</v>
      </c>
      <c r="C50" s="39" t="s">
        <v>246</v>
      </c>
      <c r="D50" s="39" t="s">
        <v>246</v>
      </c>
      <c r="E50" s="39" t="s">
        <v>246</v>
      </c>
      <c r="F50" s="39">
        <f t="shared" si="0"/>
        <v>0</v>
      </c>
      <c r="G50" s="39" t="s">
        <v>246</v>
      </c>
      <c r="H50" s="39" t="s">
        <v>246</v>
      </c>
      <c r="I50" s="39" t="s">
        <v>246</v>
      </c>
      <c r="J50" s="39" t="s">
        <v>246</v>
      </c>
      <c r="K50" s="112"/>
    </row>
    <row r="51" spans="1:11" s="2" customFormat="1" ht="20.100000000000001" customHeight="1">
      <c r="A51" s="41" t="s">
        <v>42</v>
      </c>
      <c r="B51" s="79">
        <v>1064</v>
      </c>
      <c r="C51" s="39" t="s">
        <v>246</v>
      </c>
      <c r="D51" s="39" t="s">
        <v>246</v>
      </c>
      <c r="E51" s="39" t="s">
        <v>246</v>
      </c>
      <c r="F51" s="39">
        <f t="shared" si="0"/>
        <v>0</v>
      </c>
      <c r="G51" s="39" t="s">
        <v>246</v>
      </c>
      <c r="H51" s="39" t="s">
        <v>246</v>
      </c>
      <c r="I51" s="39" t="s">
        <v>246</v>
      </c>
      <c r="J51" s="39" t="s">
        <v>246</v>
      </c>
      <c r="K51" s="112"/>
    </row>
    <row r="52" spans="1:11" s="2" customFormat="1" ht="20.100000000000001" customHeight="1">
      <c r="A52" s="41" t="s">
        <v>64</v>
      </c>
      <c r="B52" s="79">
        <v>1065</v>
      </c>
      <c r="C52" s="39" t="s">
        <v>246</v>
      </c>
      <c r="D52" s="39" t="s">
        <v>246</v>
      </c>
      <c r="E52" s="39" t="s">
        <v>246</v>
      </c>
      <c r="F52" s="39">
        <f t="shared" si="0"/>
        <v>0</v>
      </c>
      <c r="G52" s="39" t="s">
        <v>246</v>
      </c>
      <c r="H52" s="39" t="s">
        <v>246</v>
      </c>
      <c r="I52" s="39" t="s">
        <v>246</v>
      </c>
      <c r="J52" s="39" t="s">
        <v>246</v>
      </c>
      <c r="K52" s="112"/>
    </row>
    <row r="53" spans="1:11" s="2" customFormat="1" ht="20.100000000000001" customHeight="1">
      <c r="A53" s="41" t="s">
        <v>85</v>
      </c>
      <c r="B53" s="79">
        <v>1066</v>
      </c>
      <c r="C53" s="39" t="s">
        <v>246</v>
      </c>
      <c r="D53" s="39" t="s">
        <v>246</v>
      </c>
      <c r="E53" s="39" t="s">
        <v>246</v>
      </c>
      <c r="F53" s="39">
        <f t="shared" si="0"/>
        <v>0</v>
      </c>
      <c r="G53" s="39" t="s">
        <v>246</v>
      </c>
      <c r="H53" s="39" t="s">
        <v>246</v>
      </c>
      <c r="I53" s="39" t="s">
        <v>246</v>
      </c>
      <c r="J53" s="39" t="s">
        <v>246</v>
      </c>
      <c r="K53" s="112"/>
    </row>
    <row r="54" spans="1:11" s="2" customFormat="1" ht="20.100000000000001" customHeight="1">
      <c r="A54" s="41" t="s">
        <v>123</v>
      </c>
      <c r="B54" s="79">
        <v>1067</v>
      </c>
      <c r="C54" s="39"/>
      <c r="D54" s="39"/>
      <c r="E54" s="39"/>
      <c r="F54" s="39"/>
      <c r="G54" s="39"/>
      <c r="H54" s="39"/>
      <c r="I54" s="39"/>
      <c r="J54" s="39"/>
      <c r="K54" s="112"/>
    </row>
    <row r="55" spans="1:11" s="2" customFormat="1" ht="20.100000000000001" customHeight="1">
      <c r="A55" s="44" t="s">
        <v>284</v>
      </c>
      <c r="B55" s="79">
        <v>1070</v>
      </c>
      <c r="C55" s="39">
        <v>22</v>
      </c>
      <c r="D55" s="39"/>
      <c r="E55" s="39"/>
      <c r="F55" s="40"/>
      <c r="G55" s="40"/>
      <c r="H55" s="40"/>
      <c r="I55" s="40"/>
      <c r="J55" s="40"/>
      <c r="K55" s="112"/>
    </row>
    <row r="56" spans="1:11" s="2" customFormat="1" ht="20.100000000000001" customHeight="1">
      <c r="A56" s="41" t="s">
        <v>410</v>
      </c>
      <c r="B56" s="79"/>
      <c r="C56" s="39"/>
      <c r="D56" s="39"/>
      <c r="E56" s="39"/>
      <c r="F56" s="39">
        <v>0</v>
      </c>
      <c r="G56" s="39"/>
      <c r="H56" s="39"/>
      <c r="I56" s="39"/>
      <c r="J56" s="39"/>
      <c r="K56" s="112"/>
    </row>
    <row r="57" spans="1:11" s="2" customFormat="1" ht="20.100000000000001" customHeight="1">
      <c r="A57" s="41" t="s">
        <v>181</v>
      </c>
      <c r="B57" s="79">
        <v>1071</v>
      </c>
      <c r="C57" s="39"/>
      <c r="D57" s="39">
        <v>0</v>
      </c>
      <c r="E57" s="39"/>
      <c r="F57" s="39">
        <f t="shared" ref="F57:F64" si="1">SUM(G57:J57)</f>
        <v>0</v>
      </c>
      <c r="G57" s="39"/>
      <c r="H57" s="39"/>
      <c r="I57" s="39"/>
      <c r="J57" s="39"/>
      <c r="K57" s="112"/>
    </row>
    <row r="58" spans="1:11" s="2" customFormat="1" ht="20.100000000000001" customHeight="1">
      <c r="A58" s="41" t="s">
        <v>285</v>
      </c>
      <c r="B58" s="79">
        <v>1072</v>
      </c>
      <c r="C58" s="39">
        <v>0</v>
      </c>
      <c r="D58" s="39"/>
      <c r="E58" s="39"/>
      <c r="F58" s="39">
        <f t="shared" si="1"/>
        <v>0</v>
      </c>
      <c r="G58" s="39"/>
      <c r="H58" s="39"/>
      <c r="I58" s="39"/>
      <c r="J58" s="39"/>
      <c r="K58" s="112"/>
    </row>
    <row r="59" spans="1:11" s="2" customFormat="1" ht="20.100000000000001" customHeight="1">
      <c r="A59" s="41" t="s">
        <v>411</v>
      </c>
      <c r="B59" s="79">
        <v>1073</v>
      </c>
      <c r="C59" s="39">
        <v>22</v>
      </c>
      <c r="D59" s="39"/>
      <c r="E59" s="39"/>
      <c r="F59" s="39"/>
      <c r="G59" s="39"/>
      <c r="H59" s="39"/>
      <c r="I59" s="39"/>
      <c r="J59" s="39"/>
      <c r="K59" s="112"/>
    </row>
    <row r="60" spans="1:11" s="2" customFormat="1" ht="20.100000000000001" customHeight="1">
      <c r="A60" s="119" t="s">
        <v>87</v>
      </c>
      <c r="B60" s="79">
        <v>1080</v>
      </c>
      <c r="C60" s="39" t="s">
        <v>466</v>
      </c>
      <c r="D60" s="39">
        <f>SUM(D61:D66)</f>
        <v>0</v>
      </c>
      <c r="E60" s="39">
        <f>SUM(E61:E66)</f>
        <v>0</v>
      </c>
      <c r="F60" s="39">
        <f t="shared" si="0"/>
        <v>0</v>
      </c>
      <c r="G60" s="39">
        <f>SUM(G61:G66)</f>
        <v>0</v>
      </c>
      <c r="H60" s="39">
        <f>SUM(H61:H66)</f>
        <v>0</v>
      </c>
      <c r="I60" s="39">
        <f>SUM(I61:I66)</f>
        <v>0</v>
      </c>
      <c r="J60" s="39">
        <f>SUM(J61:J66)</f>
        <v>0</v>
      </c>
      <c r="K60" s="112"/>
    </row>
    <row r="61" spans="1:11" s="2" customFormat="1" ht="20.100000000000001" customHeight="1">
      <c r="A61" s="41" t="s">
        <v>181</v>
      </c>
      <c r="B61" s="79">
        <v>1081</v>
      </c>
      <c r="C61" s="39">
        <v>0</v>
      </c>
      <c r="D61" s="39">
        <v>0</v>
      </c>
      <c r="E61" s="39">
        <v>0</v>
      </c>
      <c r="F61" s="39">
        <f t="shared" si="1"/>
        <v>0</v>
      </c>
      <c r="G61" s="39">
        <v>0</v>
      </c>
      <c r="H61" s="39">
        <v>0</v>
      </c>
      <c r="I61" s="39">
        <v>0</v>
      </c>
      <c r="J61" s="39">
        <v>0</v>
      </c>
      <c r="K61" s="112"/>
    </row>
    <row r="62" spans="1:11" s="2" customFormat="1" ht="20.100000000000001" customHeight="1">
      <c r="A62" s="41" t="s">
        <v>286</v>
      </c>
      <c r="B62" s="79">
        <v>1082</v>
      </c>
      <c r="C62" s="39">
        <v>0</v>
      </c>
      <c r="D62" s="39">
        <v>0</v>
      </c>
      <c r="E62" s="39">
        <v>0</v>
      </c>
      <c r="F62" s="39">
        <f t="shared" si="1"/>
        <v>0</v>
      </c>
      <c r="G62" s="39">
        <v>0</v>
      </c>
      <c r="H62" s="39">
        <v>0</v>
      </c>
      <c r="I62" s="39">
        <v>0</v>
      </c>
      <c r="J62" s="39">
        <v>0</v>
      </c>
      <c r="K62" s="112"/>
    </row>
    <row r="63" spans="1:11" s="2" customFormat="1" ht="20.100000000000001" customHeight="1">
      <c r="A63" s="41" t="s">
        <v>71</v>
      </c>
      <c r="B63" s="79">
        <v>1083</v>
      </c>
      <c r="C63" s="39" t="s">
        <v>246</v>
      </c>
      <c r="D63" s="39" t="s">
        <v>246</v>
      </c>
      <c r="E63" s="39" t="s">
        <v>246</v>
      </c>
      <c r="F63" s="39">
        <f t="shared" si="1"/>
        <v>0</v>
      </c>
      <c r="G63" s="39">
        <v>0</v>
      </c>
      <c r="H63" s="39">
        <v>0</v>
      </c>
      <c r="I63" s="39">
        <v>0</v>
      </c>
      <c r="J63" s="39">
        <v>0</v>
      </c>
      <c r="K63" s="112"/>
    </row>
    <row r="64" spans="1:11" s="2" customFormat="1" ht="20.100000000000001" customHeight="1">
      <c r="A64" s="41" t="s">
        <v>53</v>
      </c>
      <c r="B64" s="79">
        <v>1084</v>
      </c>
      <c r="C64" s="39" t="s">
        <v>246</v>
      </c>
      <c r="D64" s="39" t="s">
        <v>246</v>
      </c>
      <c r="E64" s="39" t="s">
        <v>246</v>
      </c>
      <c r="F64" s="39">
        <f t="shared" si="1"/>
        <v>0</v>
      </c>
      <c r="G64" s="39">
        <v>0</v>
      </c>
      <c r="H64" s="39">
        <v>0</v>
      </c>
      <c r="I64" s="39">
        <v>0</v>
      </c>
      <c r="J64" s="39">
        <v>0</v>
      </c>
      <c r="K64" s="112"/>
    </row>
    <row r="65" spans="1:11" s="2" customFormat="1" ht="20.100000000000001" customHeight="1">
      <c r="A65" s="41" t="s">
        <v>62</v>
      </c>
      <c r="B65" s="79">
        <v>1085</v>
      </c>
      <c r="C65" s="39" t="s">
        <v>246</v>
      </c>
      <c r="D65" s="39" t="s">
        <v>246</v>
      </c>
      <c r="E65" s="39" t="s">
        <v>246</v>
      </c>
      <c r="F65" s="39">
        <f t="shared" si="0"/>
        <v>0</v>
      </c>
      <c r="G65" s="39">
        <v>0</v>
      </c>
      <c r="H65" s="39">
        <v>0</v>
      </c>
      <c r="I65" s="39">
        <v>0</v>
      </c>
      <c r="J65" s="39">
        <v>0</v>
      </c>
      <c r="K65" s="112"/>
    </row>
    <row r="66" spans="1:11" s="2" customFormat="1" ht="20.100000000000001" customHeight="1">
      <c r="A66" s="41" t="s">
        <v>197</v>
      </c>
      <c r="B66" s="79">
        <v>1086</v>
      </c>
      <c r="C66" s="39">
        <v>22</v>
      </c>
      <c r="D66" s="39" t="s">
        <v>246</v>
      </c>
      <c r="E66" s="39" t="s">
        <v>246</v>
      </c>
      <c r="F66" s="39">
        <f t="shared" si="0"/>
        <v>0</v>
      </c>
      <c r="G66" s="39">
        <v>0</v>
      </c>
      <c r="H66" s="39">
        <v>0</v>
      </c>
      <c r="I66" s="39">
        <v>0</v>
      </c>
      <c r="J66" s="39">
        <v>0</v>
      </c>
      <c r="K66" s="112"/>
    </row>
    <row r="67" spans="1:11" s="5" customFormat="1" ht="20.100000000000001" customHeight="1">
      <c r="A67" s="44" t="s">
        <v>4</v>
      </c>
      <c r="B67" s="116">
        <v>1100</v>
      </c>
      <c r="C67" s="40">
        <v>13</v>
      </c>
      <c r="D67" s="40">
        <v>13</v>
      </c>
      <c r="E67" s="40">
        <v>13</v>
      </c>
      <c r="F67" s="40">
        <v>18</v>
      </c>
      <c r="G67" s="40">
        <v>4</v>
      </c>
      <c r="H67" s="40">
        <v>5</v>
      </c>
      <c r="I67" s="40">
        <v>5</v>
      </c>
      <c r="J67" s="40">
        <v>4</v>
      </c>
      <c r="K67" s="111"/>
    </row>
    <row r="68" spans="1:11" ht="20.100000000000001" customHeight="1">
      <c r="A68" s="41" t="s">
        <v>113</v>
      </c>
      <c r="B68" s="79">
        <v>1110</v>
      </c>
      <c r="C68" s="39"/>
      <c r="D68" s="39"/>
      <c r="E68" s="39"/>
      <c r="F68" s="39">
        <f t="shared" si="0"/>
        <v>0</v>
      </c>
      <c r="G68" s="39"/>
      <c r="H68" s="39"/>
      <c r="I68" s="39"/>
      <c r="J68" s="39"/>
      <c r="K68" s="112"/>
    </row>
    <row r="69" spans="1:11" ht="20.100000000000001" customHeight="1">
      <c r="A69" s="41" t="s">
        <v>117</v>
      </c>
      <c r="B69" s="79">
        <v>1120</v>
      </c>
      <c r="C69" s="39" t="s">
        <v>246</v>
      </c>
      <c r="D69" s="39" t="s">
        <v>246</v>
      </c>
      <c r="E69" s="39" t="s">
        <v>246</v>
      </c>
      <c r="F69" s="39">
        <f>SUM(G69:J69)</f>
        <v>0</v>
      </c>
      <c r="G69" s="39" t="s">
        <v>246</v>
      </c>
      <c r="H69" s="39" t="s">
        <v>246</v>
      </c>
      <c r="I69" s="39" t="s">
        <v>246</v>
      </c>
      <c r="J69" s="39" t="s">
        <v>246</v>
      </c>
      <c r="K69" s="112"/>
    </row>
    <row r="70" spans="1:11" ht="20.100000000000001" customHeight="1">
      <c r="A70" s="41" t="s">
        <v>114</v>
      </c>
      <c r="B70" s="79">
        <v>1130</v>
      </c>
      <c r="C70" s="39"/>
      <c r="D70" s="39"/>
      <c r="E70" s="39"/>
      <c r="F70" s="39">
        <f t="shared" si="0"/>
        <v>0</v>
      </c>
      <c r="G70" s="39"/>
      <c r="H70" s="39"/>
      <c r="I70" s="39"/>
      <c r="J70" s="39"/>
      <c r="K70" s="112"/>
    </row>
    <row r="71" spans="1:11" ht="20.100000000000001" customHeight="1">
      <c r="A71" s="41" t="s">
        <v>116</v>
      </c>
      <c r="B71" s="79">
        <v>1140</v>
      </c>
      <c r="C71" s="39" t="s">
        <v>246</v>
      </c>
      <c r="D71" s="39" t="s">
        <v>246</v>
      </c>
      <c r="E71" s="39" t="s">
        <v>246</v>
      </c>
      <c r="F71" s="39">
        <f>SUM(G71:J71)</f>
        <v>0</v>
      </c>
      <c r="G71" s="39" t="s">
        <v>246</v>
      </c>
      <c r="H71" s="39" t="s">
        <v>246</v>
      </c>
      <c r="I71" s="39" t="s">
        <v>246</v>
      </c>
      <c r="J71" s="39" t="s">
        <v>246</v>
      </c>
      <c r="K71" s="112"/>
    </row>
    <row r="72" spans="1:11" ht="20.100000000000001" customHeight="1">
      <c r="A72" s="41" t="s">
        <v>252</v>
      </c>
      <c r="B72" s="79">
        <v>1150</v>
      </c>
      <c r="C72" s="39"/>
      <c r="D72" s="39"/>
      <c r="E72" s="39"/>
      <c r="F72" s="39"/>
      <c r="G72" s="39"/>
      <c r="H72" s="39"/>
      <c r="I72" s="39"/>
      <c r="J72" s="39"/>
      <c r="K72" s="112"/>
    </row>
    <row r="73" spans="1:11" ht="20.100000000000001" customHeight="1">
      <c r="A73" s="41" t="s">
        <v>181</v>
      </c>
      <c r="B73" s="79">
        <v>1151</v>
      </c>
      <c r="C73" s="39"/>
      <c r="D73" s="39"/>
      <c r="E73" s="39"/>
      <c r="F73" s="39">
        <f t="shared" si="0"/>
        <v>0</v>
      </c>
      <c r="G73" s="39"/>
      <c r="H73" s="39"/>
      <c r="I73" s="39"/>
      <c r="J73" s="39"/>
      <c r="K73" s="112"/>
    </row>
    <row r="74" spans="1:11" ht="20.100000000000001" customHeight="1">
      <c r="A74" s="41" t="s">
        <v>399</v>
      </c>
      <c r="B74" s="79">
        <v>1152</v>
      </c>
      <c r="C74" s="39"/>
      <c r="D74" s="39"/>
      <c r="E74" s="39"/>
      <c r="F74" s="39"/>
      <c r="G74" s="39"/>
      <c r="H74" s="39"/>
      <c r="I74" s="39"/>
      <c r="J74" s="39"/>
      <c r="K74" s="112"/>
    </row>
    <row r="75" spans="1:11" ht="20.100000000000001" customHeight="1">
      <c r="A75" s="41" t="s">
        <v>287</v>
      </c>
      <c r="B75" s="79">
        <v>1160</v>
      </c>
      <c r="C75" s="39"/>
      <c r="D75" s="39">
        <f t="shared" ref="D75:J75" si="2">SUM(D76:D77)</f>
        <v>0</v>
      </c>
      <c r="E75" s="39">
        <f t="shared" si="2"/>
        <v>0</v>
      </c>
      <c r="F75" s="39">
        <f t="shared" si="0"/>
        <v>0</v>
      </c>
      <c r="G75" s="39">
        <f t="shared" si="2"/>
        <v>0</v>
      </c>
      <c r="H75" s="39">
        <f t="shared" si="2"/>
        <v>0</v>
      </c>
      <c r="I75" s="39">
        <f t="shared" si="2"/>
        <v>0</v>
      </c>
      <c r="J75" s="39">
        <f t="shared" si="2"/>
        <v>0</v>
      </c>
      <c r="K75" s="112"/>
    </row>
    <row r="76" spans="1:11" ht="20.100000000000001" customHeight="1">
      <c r="A76" s="41" t="s">
        <v>181</v>
      </c>
      <c r="B76" s="79">
        <v>1161</v>
      </c>
      <c r="C76" s="39"/>
      <c r="D76" s="39" t="s">
        <v>246</v>
      </c>
      <c r="E76" s="39" t="s">
        <v>246</v>
      </c>
      <c r="F76" s="39">
        <f>SUM(G76:J76)</f>
        <v>0</v>
      </c>
      <c r="G76" s="39" t="s">
        <v>246</v>
      </c>
      <c r="H76" s="39" t="s">
        <v>246</v>
      </c>
      <c r="I76" s="39" t="s">
        <v>246</v>
      </c>
      <c r="J76" s="39" t="s">
        <v>246</v>
      </c>
      <c r="K76" s="112"/>
    </row>
    <row r="77" spans="1:11" ht="20.100000000000001" customHeight="1">
      <c r="A77" s="41" t="s">
        <v>400</v>
      </c>
      <c r="B77" s="79">
        <v>1162</v>
      </c>
      <c r="C77" s="39"/>
      <c r="D77" s="39"/>
      <c r="E77" s="39"/>
      <c r="F77" s="39">
        <f>SUM(G77:J77)</f>
        <v>0</v>
      </c>
      <c r="G77" s="39" t="s">
        <v>246</v>
      </c>
      <c r="H77" s="39" t="s">
        <v>246</v>
      </c>
      <c r="I77" s="39" t="s">
        <v>246</v>
      </c>
      <c r="J77" s="39" t="s">
        <v>246</v>
      </c>
      <c r="K77" s="112"/>
    </row>
    <row r="78" spans="1:11" s="5" customFormat="1" ht="20.100000000000001" customHeight="1">
      <c r="A78" s="44" t="s">
        <v>101</v>
      </c>
      <c r="B78" s="116">
        <v>1170</v>
      </c>
      <c r="C78" s="40">
        <v>13</v>
      </c>
      <c r="D78" s="40">
        <f t="shared" ref="D78:J78" si="3">SUM(D67,D68,D69,D70,D71,D72,D75)</f>
        <v>13</v>
      </c>
      <c r="E78" s="40">
        <f t="shared" si="3"/>
        <v>13</v>
      </c>
      <c r="F78" s="40">
        <f t="shared" si="3"/>
        <v>18</v>
      </c>
      <c r="G78" s="40">
        <f t="shared" si="3"/>
        <v>4</v>
      </c>
      <c r="H78" s="40">
        <f t="shared" si="3"/>
        <v>5</v>
      </c>
      <c r="I78" s="40">
        <f t="shared" si="3"/>
        <v>5</v>
      </c>
      <c r="J78" s="40">
        <f t="shared" si="3"/>
        <v>4</v>
      </c>
      <c r="K78" s="111"/>
    </row>
    <row r="79" spans="1:11" s="5" customFormat="1" ht="20.100000000000001" customHeight="1">
      <c r="A79" s="41" t="s">
        <v>255</v>
      </c>
      <c r="B79" s="42">
        <v>1180</v>
      </c>
      <c r="C79" s="39">
        <v>-4</v>
      </c>
      <c r="D79" s="39">
        <v>-4</v>
      </c>
      <c r="E79" s="39">
        <v>-4</v>
      </c>
      <c r="F79" s="39">
        <v>6</v>
      </c>
      <c r="G79" s="39" t="s">
        <v>246</v>
      </c>
      <c r="H79" s="39" t="s">
        <v>246</v>
      </c>
      <c r="I79" s="39" t="s">
        <v>246</v>
      </c>
      <c r="J79" s="39" t="s">
        <v>246</v>
      </c>
      <c r="K79" s="111"/>
    </row>
    <row r="80" spans="1:11" s="5" customFormat="1" ht="20.100000000000001" customHeight="1">
      <c r="A80" s="41" t="s">
        <v>256</v>
      </c>
      <c r="B80" s="42">
        <v>1181</v>
      </c>
      <c r="C80" s="39"/>
      <c r="D80" s="39"/>
      <c r="E80" s="39"/>
      <c r="F80" s="39">
        <f t="shared" si="0"/>
        <v>0</v>
      </c>
      <c r="G80" s="39"/>
      <c r="H80" s="39"/>
      <c r="I80" s="39"/>
      <c r="J80" s="39"/>
      <c r="K80" s="111"/>
    </row>
    <row r="81" spans="1:11" ht="20.100000000000001" customHeight="1">
      <c r="A81" s="41" t="s">
        <v>257</v>
      </c>
      <c r="B81" s="79">
        <v>1190</v>
      </c>
      <c r="C81" s="39"/>
      <c r="D81" s="39"/>
      <c r="E81" s="39"/>
      <c r="F81" s="39">
        <f>SUM(G81:J81)</f>
        <v>0</v>
      </c>
      <c r="G81" s="39"/>
      <c r="H81" s="39"/>
      <c r="I81" s="39"/>
      <c r="J81" s="39"/>
      <c r="K81" s="112"/>
    </row>
    <row r="82" spans="1:11" ht="20.100000000000001" customHeight="1">
      <c r="A82" s="41" t="s">
        <v>258</v>
      </c>
      <c r="B82" s="62">
        <v>1191</v>
      </c>
      <c r="C82" s="39" t="s">
        <v>246</v>
      </c>
      <c r="D82" s="39" t="s">
        <v>246</v>
      </c>
      <c r="E82" s="39" t="s">
        <v>246</v>
      </c>
      <c r="F82" s="39">
        <f>SUM(G82:J82)</f>
        <v>0</v>
      </c>
      <c r="G82" s="39" t="s">
        <v>246</v>
      </c>
      <c r="H82" s="39" t="s">
        <v>246</v>
      </c>
      <c r="I82" s="39" t="s">
        <v>246</v>
      </c>
      <c r="J82" s="39" t="s">
        <v>246</v>
      </c>
      <c r="K82" s="112"/>
    </row>
    <row r="83" spans="1:11" s="5" customFormat="1" ht="20.100000000000001" customHeight="1">
      <c r="A83" s="44" t="s">
        <v>357</v>
      </c>
      <c r="B83" s="116">
        <v>1200</v>
      </c>
      <c r="C83" s="40">
        <v>9</v>
      </c>
      <c r="D83" s="40">
        <f t="shared" ref="D83:E83" si="4">SUM(D78,D79,D80,D81,D82)</f>
        <v>9</v>
      </c>
      <c r="E83" s="40">
        <f t="shared" si="4"/>
        <v>9</v>
      </c>
      <c r="F83" s="40">
        <v>12</v>
      </c>
      <c r="G83" s="40">
        <v>3</v>
      </c>
      <c r="H83" s="40">
        <v>3</v>
      </c>
      <c r="I83" s="40">
        <v>3</v>
      </c>
      <c r="J83" s="40">
        <v>3</v>
      </c>
      <c r="K83" s="111"/>
    </row>
    <row r="84" spans="1:11" ht="20.100000000000001" customHeight="1">
      <c r="A84" s="41" t="s">
        <v>28</v>
      </c>
      <c r="B84" s="62">
        <v>1201</v>
      </c>
      <c r="C84" s="29"/>
      <c r="D84" s="29"/>
      <c r="E84" s="29"/>
      <c r="F84" s="29"/>
      <c r="G84" s="29"/>
      <c r="H84" s="29"/>
      <c r="I84" s="29"/>
      <c r="J84" s="29"/>
      <c r="K84" s="112"/>
    </row>
    <row r="85" spans="1:11" ht="20.100000000000001" customHeight="1">
      <c r="A85" s="41" t="s">
        <v>29</v>
      </c>
      <c r="B85" s="62">
        <v>1202</v>
      </c>
      <c r="C85" s="29"/>
      <c r="D85" s="29"/>
      <c r="E85" s="29"/>
      <c r="F85" s="29"/>
      <c r="G85" s="29"/>
      <c r="H85" s="29"/>
      <c r="I85" s="29"/>
      <c r="J85" s="29"/>
      <c r="K85" s="112"/>
    </row>
    <row r="86" spans="1:11" ht="20.100000000000001" customHeight="1">
      <c r="A86" s="44" t="s">
        <v>19</v>
      </c>
      <c r="B86" s="79">
        <v>1210</v>
      </c>
      <c r="C86" s="40">
        <f>SUM(C7,C55,C68,C70,C72,C80,C81)</f>
        <v>2805</v>
      </c>
      <c r="D86" s="40">
        <f>SUM(D7,D55,D68,D70,D72,D80,D81)</f>
        <v>0</v>
      </c>
      <c r="E86" s="40">
        <f>SUM(E7,E55,E68,E70,E72,E80,E81)</f>
        <v>3339</v>
      </c>
      <c r="F86" s="40">
        <v>3740</v>
      </c>
      <c r="G86" s="40">
        <v>924</v>
      </c>
      <c r="H86" s="40">
        <v>917</v>
      </c>
      <c r="I86" s="40">
        <v>925</v>
      </c>
      <c r="J86" s="40">
        <v>974</v>
      </c>
      <c r="K86" s="112"/>
    </row>
    <row r="87" spans="1:11" ht="20.100000000000001" customHeight="1">
      <c r="A87" s="44" t="s">
        <v>120</v>
      </c>
      <c r="B87" s="79">
        <v>1220</v>
      </c>
      <c r="C87" s="40">
        <v>2792</v>
      </c>
      <c r="D87" s="40">
        <v>3326</v>
      </c>
      <c r="E87" s="40">
        <v>3326</v>
      </c>
      <c r="F87" s="40">
        <v>-3722</v>
      </c>
      <c r="G87" s="40">
        <v>-920</v>
      </c>
      <c r="H87" s="40">
        <v>-912</v>
      </c>
      <c r="I87" s="40">
        <v>-920</v>
      </c>
      <c r="J87" s="40">
        <v>-970</v>
      </c>
      <c r="K87" s="112"/>
    </row>
    <row r="88" spans="1:11" ht="19.5" customHeight="1">
      <c r="A88" s="41" t="s">
        <v>198</v>
      </c>
      <c r="B88" s="79">
        <v>1230</v>
      </c>
      <c r="C88" s="39"/>
      <c r="D88" s="39"/>
      <c r="E88" s="39"/>
      <c r="F88" s="39">
        <f>SUM(G88:J88)</f>
        <v>0</v>
      </c>
      <c r="G88" s="39"/>
      <c r="H88" s="39"/>
      <c r="I88" s="39"/>
      <c r="J88" s="39"/>
      <c r="K88" s="112"/>
    </row>
    <row r="89" spans="1:11" ht="20.100000000000001" customHeight="1">
      <c r="A89" s="248" t="s">
        <v>148</v>
      </c>
      <c r="B89" s="208"/>
      <c r="C89" s="208"/>
      <c r="D89" s="208"/>
      <c r="E89" s="208"/>
      <c r="F89" s="208"/>
      <c r="G89" s="208"/>
      <c r="H89" s="208"/>
      <c r="I89" s="208"/>
      <c r="J89" s="208"/>
      <c r="K89" s="249"/>
    </row>
    <row r="90" spans="1:11" ht="20.100000000000001" customHeight="1">
      <c r="A90" s="41" t="s">
        <v>288</v>
      </c>
      <c r="B90" s="79">
        <v>1300</v>
      </c>
      <c r="C90" s="39">
        <v>13</v>
      </c>
      <c r="D90" s="39">
        <v>13</v>
      </c>
      <c r="E90" s="39">
        <v>13</v>
      </c>
      <c r="F90" s="39">
        <v>18</v>
      </c>
      <c r="G90" s="39"/>
      <c r="H90" s="39"/>
      <c r="I90" s="39"/>
      <c r="J90" s="39"/>
      <c r="K90" s="112"/>
    </row>
    <row r="91" spans="1:11" ht="20.100000000000001" customHeight="1">
      <c r="A91" s="41" t="s">
        <v>323</v>
      </c>
      <c r="B91" s="79">
        <v>1301</v>
      </c>
      <c r="C91" s="39">
        <v>108</v>
      </c>
      <c r="D91" s="39">
        <v>122</v>
      </c>
      <c r="E91" s="39">
        <v>122</v>
      </c>
      <c r="F91" s="39">
        <v>123</v>
      </c>
      <c r="G91" s="39"/>
      <c r="H91" s="39"/>
      <c r="I91" s="39"/>
      <c r="J91" s="39"/>
      <c r="K91" s="112"/>
    </row>
    <row r="92" spans="1:11" ht="20.100000000000001" customHeight="1">
      <c r="A92" s="41" t="s">
        <v>324</v>
      </c>
      <c r="B92" s="79">
        <v>1302</v>
      </c>
      <c r="C92" s="39">
        <f>C57</f>
        <v>0</v>
      </c>
      <c r="D92" s="39">
        <f t="shared" ref="D92:J92" si="5">D57</f>
        <v>0</v>
      </c>
      <c r="E92" s="39">
        <f t="shared" si="5"/>
        <v>0</v>
      </c>
      <c r="F92" s="39">
        <f t="shared" ref="F92:F95" si="6">SUM(G92:J92)</f>
        <v>0</v>
      </c>
      <c r="G92" s="39">
        <f t="shared" si="5"/>
        <v>0</v>
      </c>
      <c r="H92" s="39">
        <f t="shared" si="5"/>
        <v>0</v>
      </c>
      <c r="I92" s="39">
        <f t="shared" si="5"/>
        <v>0</v>
      </c>
      <c r="J92" s="39">
        <f t="shared" si="5"/>
        <v>0</v>
      </c>
      <c r="K92" s="112"/>
    </row>
    <row r="93" spans="1:11" ht="20.100000000000001" customHeight="1">
      <c r="A93" s="41" t="s">
        <v>325</v>
      </c>
      <c r="B93" s="79">
        <v>1303</v>
      </c>
      <c r="C93" s="39">
        <f>C61</f>
        <v>0</v>
      </c>
      <c r="D93" s="39">
        <f t="shared" ref="D93:J93" si="7">D61</f>
        <v>0</v>
      </c>
      <c r="E93" s="39">
        <f t="shared" si="7"/>
        <v>0</v>
      </c>
      <c r="F93" s="39">
        <f t="shared" si="6"/>
        <v>0</v>
      </c>
      <c r="G93" s="39">
        <f t="shared" si="7"/>
        <v>0</v>
      </c>
      <c r="H93" s="39">
        <f t="shared" si="7"/>
        <v>0</v>
      </c>
      <c r="I93" s="39">
        <f t="shared" si="7"/>
        <v>0</v>
      </c>
      <c r="J93" s="39">
        <f t="shared" si="7"/>
        <v>0</v>
      </c>
      <c r="K93" s="112"/>
    </row>
    <row r="94" spans="1:11" ht="20.100000000000001" customHeight="1">
      <c r="A94" s="41" t="s">
        <v>326</v>
      </c>
      <c r="B94" s="79">
        <v>1304</v>
      </c>
      <c r="C94" s="39">
        <f>C58</f>
        <v>0</v>
      </c>
      <c r="D94" s="39">
        <f t="shared" ref="D94:J94" si="8">D58</f>
        <v>0</v>
      </c>
      <c r="E94" s="39">
        <f t="shared" si="8"/>
        <v>0</v>
      </c>
      <c r="F94" s="39">
        <f t="shared" si="6"/>
        <v>0</v>
      </c>
      <c r="G94" s="39">
        <f t="shared" si="8"/>
        <v>0</v>
      </c>
      <c r="H94" s="39">
        <f t="shared" si="8"/>
        <v>0</v>
      </c>
      <c r="I94" s="39">
        <f t="shared" si="8"/>
        <v>0</v>
      </c>
      <c r="J94" s="39">
        <f t="shared" si="8"/>
        <v>0</v>
      </c>
      <c r="K94" s="112"/>
    </row>
    <row r="95" spans="1:11" ht="20.100000000000001" customHeight="1">
      <c r="A95" s="41" t="s">
        <v>327</v>
      </c>
      <c r="B95" s="79">
        <v>1305</v>
      </c>
      <c r="C95" s="39">
        <f>C62</f>
        <v>0</v>
      </c>
      <c r="D95" s="39">
        <f>D62</f>
        <v>0</v>
      </c>
      <c r="E95" s="39">
        <f>E62</f>
        <v>0</v>
      </c>
      <c r="F95" s="39">
        <f t="shared" si="6"/>
        <v>0</v>
      </c>
      <c r="G95" s="39">
        <f>G62</f>
        <v>0</v>
      </c>
      <c r="H95" s="39">
        <f>H62</f>
        <v>0</v>
      </c>
      <c r="I95" s="39">
        <f>I62</f>
        <v>0</v>
      </c>
      <c r="J95" s="39">
        <f>J62</f>
        <v>0</v>
      </c>
      <c r="K95" s="112"/>
    </row>
    <row r="96" spans="1:11" s="5" customFormat="1" ht="20.100000000000001" customHeight="1">
      <c r="A96" s="44" t="s">
        <v>139</v>
      </c>
      <c r="B96" s="116">
        <v>1310</v>
      </c>
      <c r="C96" s="40">
        <f>C90+C91-C92-C93-C94-C95</f>
        <v>121</v>
      </c>
      <c r="D96" s="40">
        <f t="shared" ref="D96:J96" si="9">D90+D91-D92-D93-D94-D95</f>
        <v>135</v>
      </c>
      <c r="E96" s="40">
        <f t="shared" si="9"/>
        <v>135</v>
      </c>
      <c r="F96" s="40">
        <f t="shared" si="9"/>
        <v>141</v>
      </c>
      <c r="G96" s="40">
        <f t="shared" si="9"/>
        <v>0</v>
      </c>
      <c r="H96" s="40">
        <f t="shared" si="9"/>
        <v>0</v>
      </c>
      <c r="I96" s="40">
        <f t="shared" si="9"/>
        <v>0</v>
      </c>
      <c r="J96" s="40">
        <f t="shared" si="9"/>
        <v>0</v>
      </c>
      <c r="K96" s="111"/>
    </row>
    <row r="97" spans="1:11" ht="20.100000000000001" customHeight="1">
      <c r="A97" s="247" t="s">
        <v>189</v>
      </c>
      <c r="B97" s="247"/>
      <c r="C97" s="247"/>
      <c r="D97" s="247"/>
      <c r="E97" s="247"/>
      <c r="F97" s="247"/>
      <c r="G97" s="247"/>
      <c r="H97" s="247"/>
      <c r="I97" s="247"/>
      <c r="J97" s="247"/>
      <c r="K97" s="247"/>
    </row>
    <row r="98" spans="1:11" ht="20.100000000000001" customHeight="1">
      <c r="A98" s="41" t="s">
        <v>219</v>
      </c>
      <c r="B98" s="79">
        <v>1400</v>
      </c>
      <c r="C98" s="39">
        <v>344</v>
      </c>
      <c r="D98" s="39">
        <v>310</v>
      </c>
      <c r="E98" s="39">
        <v>310</v>
      </c>
      <c r="F98" s="39">
        <v>460</v>
      </c>
      <c r="G98" s="39">
        <v>68</v>
      </c>
      <c r="H98" s="39">
        <v>153</v>
      </c>
      <c r="I98" s="39">
        <v>156</v>
      </c>
      <c r="J98" s="39">
        <v>83</v>
      </c>
      <c r="K98" s="112"/>
    </row>
    <row r="99" spans="1:11" ht="20.100000000000001" customHeight="1">
      <c r="A99" s="41" t="s">
        <v>218</v>
      </c>
      <c r="B99" s="120">
        <v>1401</v>
      </c>
      <c r="C99" s="115">
        <v>211</v>
      </c>
      <c r="D99" s="39">
        <v>104</v>
      </c>
      <c r="E99" s="115">
        <v>104</v>
      </c>
      <c r="F99" s="39">
        <v>265</v>
      </c>
      <c r="G99" s="39">
        <v>33</v>
      </c>
      <c r="H99" s="39">
        <v>101</v>
      </c>
      <c r="I99" s="39">
        <v>97</v>
      </c>
      <c r="J99" s="39">
        <v>34</v>
      </c>
      <c r="K99" s="112"/>
    </row>
    <row r="100" spans="1:11" ht="20.100000000000001" customHeight="1">
      <c r="A100" s="41" t="s">
        <v>31</v>
      </c>
      <c r="B100" s="120">
        <v>1402</v>
      </c>
      <c r="C100" s="115">
        <v>133</v>
      </c>
      <c r="D100" s="39">
        <v>206</v>
      </c>
      <c r="E100" s="115">
        <v>206</v>
      </c>
      <c r="F100" s="39">
        <v>195</v>
      </c>
      <c r="G100" s="39">
        <v>35</v>
      </c>
      <c r="H100" s="39">
        <v>52</v>
      </c>
      <c r="I100" s="39">
        <v>59</v>
      </c>
      <c r="J100" s="39">
        <v>49</v>
      </c>
      <c r="K100" s="112"/>
    </row>
    <row r="101" spans="1:11" ht="20.100000000000001" customHeight="1">
      <c r="A101" s="41" t="s">
        <v>5</v>
      </c>
      <c r="B101" s="121">
        <v>1410</v>
      </c>
      <c r="C101" s="39">
        <v>1806</v>
      </c>
      <c r="D101" s="39">
        <v>2349</v>
      </c>
      <c r="E101" s="39">
        <v>2349</v>
      </c>
      <c r="F101" s="39">
        <v>2558</v>
      </c>
      <c r="G101" s="39">
        <v>669</v>
      </c>
      <c r="H101" s="39">
        <v>594</v>
      </c>
      <c r="I101" s="39">
        <v>598</v>
      </c>
      <c r="J101" s="39">
        <v>697</v>
      </c>
      <c r="K101" s="112"/>
    </row>
    <row r="102" spans="1:11" ht="20.100000000000001" customHeight="1">
      <c r="A102" s="41" t="s">
        <v>6</v>
      </c>
      <c r="B102" s="121">
        <v>1420</v>
      </c>
      <c r="C102" s="39">
        <v>383</v>
      </c>
      <c r="D102" s="39">
        <v>513</v>
      </c>
      <c r="E102" s="39">
        <v>513</v>
      </c>
      <c r="F102" s="39">
        <v>563</v>
      </c>
      <c r="G102" s="39">
        <v>147</v>
      </c>
      <c r="H102" s="39">
        <v>131</v>
      </c>
      <c r="I102" s="39">
        <v>132</v>
      </c>
      <c r="J102" s="39">
        <v>153</v>
      </c>
      <c r="K102" s="112"/>
    </row>
    <row r="103" spans="1:11" ht="20.100000000000001" customHeight="1">
      <c r="A103" s="41" t="s">
        <v>7</v>
      </c>
      <c r="B103" s="121">
        <v>1430</v>
      </c>
      <c r="C103" s="39">
        <v>108</v>
      </c>
      <c r="D103" s="39">
        <v>122</v>
      </c>
      <c r="E103" s="39">
        <v>122</v>
      </c>
      <c r="F103" s="39">
        <v>123</v>
      </c>
      <c r="G103" s="39">
        <v>30</v>
      </c>
      <c r="H103" s="39">
        <v>30</v>
      </c>
      <c r="I103" s="39">
        <v>30</v>
      </c>
      <c r="J103" s="39">
        <v>33</v>
      </c>
      <c r="K103" s="112"/>
    </row>
    <row r="104" spans="1:11" ht="20.100000000000001" customHeight="1">
      <c r="A104" s="41" t="s">
        <v>32</v>
      </c>
      <c r="B104" s="121">
        <v>1440</v>
      </c>
      <c r="C104" s="39">
        <v>151</v>
      </c>
      <c r="D104" s="39">
        <v>32</v>
      </c>
      <c r="E104" s="39">
        <v>32</v>
      </c>
      <c r="F104" s="39">
        <v>18</v>
      </c>
      <c r="G104" s="39">
        <v>6</v>
      </c>
      <c r="H104" s="39">
        <v>4</v>
      </c>
      <c r="I104" s="39">
        <v>4</v>
      </c>
      <c r="J104" s="39">
        <v>4</v>
      </c>
      <c r="K104" s="112"/>
    </row>
    <row r="105" spans="1:11" s="5" customFormat="1" ht="20.100000000000001" customHeight="1">
      <c r="A105" s="44" t="s">
        <v>58</v>
      </c>
      <c r="B105" s="122">
        <v>1450</v>
      </c>
      <c r="C105" s="40">
        <v>2792</v>
      </c>
      <c r="D105" s="40">
        <v>3326</v>
      </c>
      <c r="E105" s="40">
        <v>3326</v>
      </c>
      <c r="F105" s="40">
        <v>3722</v>
      </c>
      <c r="G105" s="40">
        <v>920</v>
      </c>
      <c r="H105" s="40">
        <v>912</v>
      </c>
      <c r="I105" s="40">
        <v>920</v>
      </c>
      <c r="J105" s="40">
        <v>970</v>
      </c>
      <c r="K105" s="111"/>
    </row>
    <row r="106" spans="1:11" s="5" customFormat="1" ht="20.100000000000001" customHeight="1">
      <c r="A106" s="19"/>
      <c r="B106" s="22"/>
      <c r="C106" s="28"/>
      <c r="D106" s="28"/>
      <c r="E106" s="28"/>
      <c r="F106" s="28"/>
      <c r="G106" s="28"/>
      <c r="H106" s="28"/>
      <c r="I106" s="28"/>
      <c r="J106" s="28"/>
      <c r="K106" s="27"/>
    </row>
    <row r="107" spans="1:11" ht="16.5" customHeight="1">
      <c r="A107" s="10"/>
      <c r="C107" s="13"/>
      <c r="D107" s="11"/>
      <c r="E107" s="11"/>
      <c r="F107" s="11"/>
      <c r="G107" s="11"/>
      <c r="H107" s="11"/>
      <c r="I107" s="11"/>
      <c r="J107" s="11"/>
    </row>
    <row r="108" spans="1:11" ht="20.100000000000001" customHeight="1">
      <c r="A108" s="19" t="s">
        <v>460</v>
      </c>
      <c r="B108" s="1"/>
      <c r="C108" s="242" t="s">
        <v>109</v>
      </c>
      <c r="D108" s="243"/>
      <c r="E108" s="243"/>
      <c r="F108" s="243"/>
      <c r="G108" s="6"/>
      <c r="H108" s="244" t="s">
        <v>461</v>
      </c>
      <c r="I108" s="244"/>
      <c r="J108" s="244"/>
    </row>
    <row r="109" spans="1:11">
      <c r="A109" s="8" t="s">
        <v>83</v>
      </c>
      <c r="B109" s="3"/>
      <c r="C109" s="245" t="s">
        <v>84</v>
      </c>
      <c r="D109" s="245"/>
      <c r="E109" s="245"/>
      <c r="F109" s="245"/>
      <c r="G109" s="9"/>
      <c r="H109" s="246" t="s">
        <v>105</v>
      </c>
      <c r="I109" s="246"/>
      <c r="J109" s="246"/>
    </row>
    <row r="110" spans="1:11">
      <c r="A110" s="10"/>
      <c r="C110" s="13"/>
      <c r="D110" s="11"/>
      <c r="E110" s="11"/>
      <c r="F110" s="11"/>
      <c r="G110" s="11"/>
      <c r="H110" s="11"/>
      <c r="I110" s="11"/>
      <c r="J110" s="11"/>
    </row>
    <row r="111" spans="1:11">
      <c r="A111" s="10"/>
      <c r="C111" s="13"/>
      <c r="D111" s="11"/>
      <c r="E111" s="11"/>
      <c r="F111" s="11"/>
      <c r="G111" s="11"/>
      <c r="H111" s="11"/>
      <c r="I111" s="11"/>
      <c r="J111" s="11"/>
    </row>
    <row r="112" spans="1:11">
      <c r="A112" s="10"/>
      <c r="C112" s="13"/>
      <c r="D112" s="11"/>
      <c r="E112" s="11"/>
      <c r="F112" s="11"/>
      <c r="G112" s="11"/>
      <c r="H112" s="11"/>
      <c r="I112" s="11"/>
      <c r="J112" s="11"/>
    </row>
    <row r="113" spans="1:10">
      <c r="A113" s="10"/>
      <c r="C113" s="13"/>
      <c r="D113" s="11"/>
      <c r="E113" s="11"/>
      <c r="F113" s="11"/>
      <c r="G113" s="11"/>
      <c r="H113" s="11"/>
      <c r="I113" s="11"/>
      <c r="J113" s="11"/>
    </row>
    <row r="114" spans="1:10">
      <c r="A114" s="10"/>
      <c r="C114" s="13"/>
      <c r="D114" s="11"/>
      <c r="E114" s="11"/>
      <c r="F114" s="11"/>
      <c r="G114" s="11"/>
      <c r="H114" s="11"/>
      <c r="I114" s="11"/>
      <c r="J114" s="11"/>
    </row>
    <row r="115" spans="1:10">
      <c r="A115" s="10"/>
      <c r="C115" s="13"/>
      <c r="D115" s="11"/>
      <c r="E115" s="11"/>
      <c r="F115" s="11"/>
      <c r="G115" s="11"/>
      <c r="H115" s="11"/>
      <c r="I115" s="11"/>
      <c r="J115" s="11"/>
    </row>
    <row r="116" spans="1:10">
      <c r="A116" s="10"/>
      <c r="C116" s="13"/>
      <c r="D116" s="11"/>
      <c r="E116" s="11"/>
      <c r="F116" s="11"/>
      <c r="G116" s="11"/>
      <c r="H116" s="11"/>
      <c r="I116" s="11"/>
      <c r="J116" s="11"/>
    </row>
    <row r="117" spans="1:10">
      <c r="A117" s="10"/>
      <c r="C117" s="13"/>
      <c r="D117" s="11"/>
      <c r="E117" s="11"/>
      <c r="F117" s="11"/>
      <c r="G117" s="11"/>
      <c r="H117" s="11"/>
      <c r="I117" s="11"/>
      <c r="J117" s="11"/>
    </row>
    <row r="118" spans="1:10">
      <c r="A118" s="10"/>
      <c r="C118" s="13"/>
      <c r="D118" s="11"/>
      <c r="E118" s="11"/>
      <c r="F118" s="11"/>
      <c r="G118" s="11"/>
      <c r="H118" s="11"/>
      <c r="I118" s="11"/>
      <c r="J118" s="11"/>
    </row>
    <row r="119" spans="1:10">
      <c r="A119" s="10"/>
      <c r="C119" s="13"/>
      <c r="D119" s="11"/>
      <c r="E119" s="11"/>
      <c r="F119" s="11"/>
      <c r="G119" s="11"/>
      <c r="H119" s="11"/>
      <c r="I119" s="11"/>
      <c r="J119" s="11"/>
    </row>
    <row r="120" spans="1:10">
      <c r="A120" s="10"/>
      <c r="C120" s="13"/>
      <c r="D120" s="11"/>
      <c r="E120" s="11"/>
      <c r="F120" s="11"/>
      <c r="G120" s="11"/>
      <c r="H120" s="11"/>
      <c r="I120" s="11"/>
      <c r="J120" s="11"/>
    </row>
    <row r="121" spans="1:10">
      <c r="A121" s="10"/>
      <c r="C121" s="13"/>
      <c r="D121" s="11"/>
      <c r="E121" s="11"/>
      <c r="F121" s="11"/>
      <c r="G121" s="11"/>
      <c r="H121" s="11"/>
      <c r="I121" s="11"/>
      <c r="J121" s="11"/>
    </row>
    <row r="122" spans="1:10">
      <c r="A122" s="10"/>
      <c r="C122" s="13"/>
      <c r="D122" s="11"/>
      <c r="E122" s="11"/>
      <c r="F122" s="11"/>
      <c r="G122" s="11"/>
      <c r="H122" s="11"/>
      <c r="I122" s="11"/>
      <c r="J122" s="11"/>
    </row>
    <row r="123" spans="1:10">
      <c r="A123" s="10"/>
      <c r="C123" s="13"/>
      <c r="D123" s="11"/>
      <c r="E123" s="11"/>
      <c r="F123" s="11"/>
      <c r="G123" s="11"/>
      <c r="H123" s="11"/>
      <c r="I123" s="11"/>
      <c r="J123" s="11"/>
    </row>
    <row r="124" spans="1:10">
      <c r="A124" s="10"/>
      <c r="C124" s="13"/>
      <c r="D124" s="11"/>
      <c r="E124" s="11"/>
      <c r="F124" s="11"/>
      <c r="G124" s="11"/>
      <c r="H124" s="11"/>
      <c r="I124" s="11"/>
      <c r="J124" s="11"/>
    </row>
    <row r="125" spans="1:10">
      <c r="A125" s="10"/>
      <c r="C125" s="13"/>
      <c r="D125" s="11"/>
      <c r="E125" s="11"/>
      <c r="F125" s="11"/>
      <c r="G125" s="11"/>
      <c r="H125" s="11"/>
      <c r="I125" s="11"/>
      <c r="J125" s="11"/>
    </row>
    <row r="126" spans="1:10">
      <c r="A126" s="10"/>
      <c r="C126" s="13"/>
      <c r="D126" s="11"/>
      <c r="E126" s="11"/>
      <c r="F126" s="11"/>
      <c r="G126" s="11"/>
      <c r="H126" s="11"/>
      <c r="I126" s="11"/>
      <c r="J126" s="11"/>
    </row>
    <row r="127" spans="1:10">
      <c r="A127" s="10"/>
      <c r="C127" s="13"/>
      <c r="D127" s="11"/>
      <c r="E127" s="11"/>
      <c r="F127" s="11"/>
      <c r="G127" s="11"/>
      <c r="H127" s="11"/>
      <c r="I127" s="11"/>
      <c r="J127" s="11"/>
    </row>
    <row r="128" spans="1:10">
      <c r="A128" s="10"/>
      <c r="C128" s="13"/>
      <c r="D128" s="11"/>
      <c r="E128" s="11"/>
      <c r="F128" s="11"/>
      <c r="G128" s="11"/>
      <c r="H128" s="11"/>
      <c r="I128" s="11"/>
      <c r="J128" s="11"/>
    </row>
    <row r="129" spans="1:10">
      <c r="A129" s="10"/>
      <c r="C129" s="13"/>
      <c r="D129" s="11"/>
      <c r="E129" s="11"/>
      <c r="F129" s="11"/>
      <c r="G129" s="11"/>
      <c r="H129" s="11"/>
      <c r="I129" s="11"/>
      <c r="J129" s="11"/>
    </row>
    <row r="130" spans="1:10">
      <c r="A130" s="10"/>
      <c r="C130" s="13"/>
      <c r="D130" s="11"/>
      <c r="E130" s="11"/>
      <c r="F130" s="11"/>
      <c r="G130" s="11"/>
      <c r="H130" s="11"/>
      <c r="I130" s="11"/>
      <c r="J130" s="11"/>
    </row>
    <row r="131" spans="1:10">
      <c r="A131" s="10"/>
      <c r="C131" s="13"/>
      <c r="D131" s="11"/>
      <c r="E131" s="11"/>
      <c r="F131" s="11"/>
      <c r="G131" s="11"/>
      <c r="H131" s="11"/>
      <c r="I131" s="11"/>
      <c r="J131" s="11"/>
    </row>
    <row r="132" spans="1:10">
      <c r="A132" s="10"/>
      <c r="C132" s="13"/>
      <c r="D132" s="11"/>
      <c r="E132" s="11"/>
      <c r="F132" s="11"/>
      <c r="G132" s="11"/>
      <c r="H132" s="11"/>
      <c r="I132" s="11"/>
      <c r="J132" s="11"/>
    </row>
    <row r="133" spans="1:10">
      <c r="A133" s="10"/>
      <c r="C133" s="13"/>
      <c r="D133" s="11"/>
      <c r="E133" s="11"/>
      <c r="F133" s="11"/>
      <c r="G133" s="11"/>
      <c r="H133" s="11"/>
      <c r="I133" s="11"/>
      <c r="J133" s="11"/>
    </row>
    <row r="134" spans="1:10">
      <c r="A134" s="10"/>
      <c r="C134" s="13"/>
      <c r="D134" s="11"/>
      <c r="E134" s="11"/>
      <c r="F134" s="11"/>
      <c r="G134" s="11"/>
      <c r="H134" s="11"/>
      <c r="I134" s="11"/>
      <c r="J134" s="11"/>
    </row>
    <row r="135" spans="1:10">
      <c r="A135" s="10"/>
      <c r="C135" s="13"/>
      <c r="D135" s="11"/>
      <c r="E135" s="11"/>
      <c r="F135" s="11"/>
      <c r="G135" s="11"/>
      <c r="H135" s="11"/>
      <c r="I135" s="11"/>
      <c r="J135" s="11"/>
    </row>
    <row r="136" spans="1:10">
      <c r="A136" s="10"/>
      <c r="C136" s="13"/>
      <c r="D136" s="11"/>
      <c r="E136" s="11"/>
      <c r="F136" s="11"/>
      <c r="G136" s="11"/>
      <c r="H136" s="11"/>
      <c r="I136" s="11"/>
      <c r="J136" s="11"/>
    </row>
    <row r="137" spans="1:10">
      <c r="A137" s="10"/>
      <c r="C137" s="13"/>
      <c r="D137" s="11"/>
      <c r="E137" s="11"/>
      <c r="F137" s="11"/>
      <c r="G137" s="11"/>
      <c r="H137" s="11"/>
      <c r="I137" s="11"/>
      <c r="J137" s="11"/>
    </row>
    <row r="138" spans="1:10">
      <c r="A138" s="10"/>
      <c r="C138" s="13"/>
      <c r="D138" s="11"/>
      <c r="E138" s="11"/>
      <c r="F138" s="11"/>
      <c r="G138" s="11"/>
      <c r="H138" s="11"/>
      <c r="I138" s="11"/>
      <c r="J138" s="11"/>
    </row>
    <row r="139" spans="1:10">
      <c r="A139" s="10"/>
      <c r="C139" s="13"/>
      <c r="D139" s="11"/>
      <c r="E139" s="11"/>
      <c r="F139" s="11"/>
      <c r="G139" s="11"/>
      <c r="H139" s="11"/>
      <c r="I139" s="11"/>
      <c r="J139" s="11"/>
    </row>
    <row r="140" spans="1:10">
      <c r="A140" s="10"/>
      <c r="C140" s="13"/>
      <c r="D140" s="11"/>
      <c r="E140" s="11"/>
      <c r="F140" s="11"/>
      <c r="G140" s="11"/>
      <c r="H140" s="11"/>
      <c r="I140" s="11"/>
      <c r="J140" s="11"/>
    </row>
    <row r="141" spans="1:10">
      <c r="A141" s="10"/>
      <c r="C141" s="13"/>
      <c r="D141" s="11"/>
      <c r="E141" s="11"/>
      <c r="F141" s="11"/>
      <c r="G141" s="11"/>
      <c r="H141" s="11"/>
      <c r="I141" s="11"/>
      <c r="J141" s="11"/>
    </row>
    <row r="142" spans="1:10">
      <c r="A142" s="10"/>
      <c r="C142" s="13"/>
      <c r="D142" s="11"/>
      <c r="E142" s="11"/>
      <c r="F142" s="11"/>
      <c r="G142" s="11"/>
      <c r="H142" s="11"/>
      <c r="I142" s="11"/>
      <c r="J142" s="11"/>
    </row>
    <row r="143" spans="1:10">
      <c r="A143" s="10"/>
      <c r="C143" s="13"/>
      <c r="D143" s="11"/>
      <c r="E143" s="11"/>
      <c r="F143" s="11"/>
      <c r="G143" s="11"/>
      <c r="H143" s="11"/>
      <c r="I143" s="11"/>
      <c r="J143" s="11"/>
    </row>
    <row r="144" spans="1:10">
      <c r="A144" s="10"/>
      <c r="C144" s="13"/>
      <c r="D144" s="11"/>
      <c r="E144" s="11"/>
      <c r="F144" s="11"/>
      <c r="G144" s="11"/>
      <c r="H144" s="11"/>
      <c r="I144" s="11"/>
      <c r="J144" s="11"/>
    </row>
    <row r="145" spans="1:10">
      <c r="A145" s="10"/>
      <c r="C145" s="13"/>
      <c r="D145" s="11"/>
      <c r="E145" s="11"/>
      <c r="F145" s="11"/>
      <c r="G145" s="11"/>
      <c r="H145" s="11"/>
      <c r="I145" s="11"/>
      <c r="J145" s="11"/>
    </row>
    <row r="146" spans="1:10">
      <c r="A146" s="10"/>
      <c r="C146" s="13"/>
      <c r="D146" s="11"/>
      <c r="E146" s="11"/>
      <c r="F146" s="11"/>
      <c r="G146" s="11"/>
      <c r="H146" s="11"/>
      <c r="I146" s="11"/>
      <c r="J146" s="11"/>
    </row>
    <row r="147" spans="1:10">
      <c r="A147" s="10"/>
      <c r="C147" s="13"/>
      <c r="D147" s="11"/>
      <c r="E147" s="11"/>
      <c r="F147" s="11"/>
      <c r="G147" s="11"/>
      <c r="H147" s="11"/>
      <c r="I147" s="11"/>
      <c r="J147" s="11"/>
    </row>
    <row r="148" spans="1:10">
      <c r="A148" s="10"/>
      <c r="C148" s="13"/>
      <c r="D148" s="11"/>
      <c r="E148" s="11"/>
      <c r="F148" s="11"/>
      <c r="G148" s="11"/>
      <c r="H148" s="11"/>
      <c r="I148" s="11"/>
      <c r="J148" s="11"/>
    </row>
    <row r="149" spans="1:10">
      <c r="A149" s="10"/>
      <c r="C149" s="13"/>
      <c r="D149" s="11"/>
      <c r="E149" s="11"/>
      <c r="F149" s="11"/>
      <c r="G149" s="11"/>
      <c r="H149" s="11"/>
      <c r="I149" s="11"/>
      <c r="J149" s="11"/>
    </row>
    <row r="150" spans="1:10">
      <c r="A150" s="10"/>
      <c r="C150" s="13"/>
      <c r="D150" s="11"/>
      <c r="E150" s="11"/>
      <c r="F150" s="11"/>
      <c r="G150" s="11"/>
      <c r="H150" s="11"/>
      <c r="I150" s="11"/>
      <c r="J150" s="11"/>
    </row>
    <row r="151" spans="1:10">
      <c r="A151" s="10"/>
      <c r="C151" s="13"/>
      <c r="D151" s="11"/>
      <c r="E151" s="11"/>
      <c r="F151" s="11"/>
      <c r="G151" s="11"/>
      <c r="H151" s="11"/>
      <c r="I151" s="11"/>
      <c r="J151" s="11"/>
    </row>
    <row r="152" spans="1:10">
      <c r="A152" s="10"/>
      <c r="C152" s="13"/>
      <c r="D152" s="11"/>
      <c r="E152" s="11"/>
      <c r="F152" s="11"/>
      <c r="G152" s="11"/>
      <c r="H152" s="11"/>
      <c r="I152" s="11"/>
      <c r="J152" s="11"/>
    </row>
    <row r="153" spans="1:10">
      <c r="A153" s="10"/>
      <c r="C153" s="13"/>
      <c r="D153" s="11"/>
      <c r="E153" s="11"/>
      <c r="F153" s="11"/>
      <c r="G153" s="11"/>
      <c r="H153" s="11"/>
      <c r="I153" s="11"/>
      <c r="J153" s="11"/>
    </row>
    <row r="154" spans="1:10">
      <c r="A154" s="10"/>
      <c r="C154" s="13"/>
      <c r="D154" s="11"/>
      <c r="E154" s="11"/>
      <c r="F154" s="11"/>
      <c r="G154" s="11"/>
      <c r="H154" s="11"/>
      <c r="I154" s="11"/>
      <c r="J154" s="11"/>
    </row>
    <row r="155" spans="1:10">
      <c r="A155" s="10"/>
      <c r="C155" s="13"/>
      <c r="D155" s="11"/>
      <c r="E155" s="11"/>
      <c r="F155" s="11"/>
      <c r="G155" s="11"/>
      <c r="H155" s="11"/>
      <c r="I155" s="11"/>
      <c r="J155" s="11"/>
    </row>
    <row r="156" spans="1:10">
      <c r="A156" s="10"/>
      <c r="C156" s="13"/>
      <c r="D156" s="11"/>
      <c r="E156" s="11"/>
      <c r="F156" s="11"/>
      <c r="G156" s="11"/>
      <c r="H156" s="11"/>
      <c r="I156" s="11"/>
      <c r="J156" s="11"/>
    </row>
    <row r="157" spans="1:10">
      <c r="A157" s="10"/>
      <c r="C157" s="13"/>
      <c r="D157" s="11"/>
      <c r="E157" s="11"/>
      <c r="F157" s="11"/>
      <c r="G157" s="11"/>
      <c r="H157" s="11"/>
      <c r="I157" s="11"/>
      <c r="J157" s="11"/>
    </row>
    <row r="158" spans="1:10">
      <c r="A158" s="10"/>
      <c r="C158" s="13"/>
      <c r="D158" s="11"/>
      <c r="E158" s="11"/>
      <c r="F158" s="11"/>
      <c r="G158" s="11"/>
      <c r="H158" s="11"/>
      <c r="I158" s="11"/>
      <c r="J158" s="11"/>
    </row>
    <row r="159" spans="1:10">
      <c r="A159" s="10"/>
      <c r="C159" s="13"/>
      <c r="D159" s="11"/>
      <c r="E159" s="11"/>
      <c r="F159" s="11"/>
      <c r="G159" s="11"/>
      <c r="H159" s="11"/>
      <c r="I159" s="11"/>
      <c r="J159" s="11"/>
    </row>
    <row r="160" spans="1:10">
      <c r="A160" s="10"/>
      <c r="C160" s="13"/>
      <c r="D160" s="11"/>
      <c r="E160" s="11"/>
      <c r="F160" s="11"/>
      <c r="G160" s="11"/>
      <c r="H160" s="11"/>
      <c r="I160" s="11"/>
      <c r="J160" s="11"/>
    </row>
    <row r="161" spans="1:10">
      <c r="A161" s="10"/>
      <c r="C161" s="13"/>
      <c r="D161" s="11"/>
      <c r="E161" s="11"/>
      <c r="F161" s="11"/>
      <c r="G161" s="11"/>
      <c r="H161" s="11"/>
      <c r="I161" s="11"/>
      <c r="J161" s="11"/>
    </row>
    <row r="162" spans="1:10">
      <c r="A162" s="10"/>
      <c r="C162" s="13"/>
      <c r="D162" s="11"/>
      <c r="E162" s="11"/>
      <c r="F162" s="11"/>
      <c r="G162" s="11"/>
      <c r="H162" s="11"/>
      <c r="I162" s="11"/>
      <c r="J162" s="11"/>
    </row>
    <row r="163" spans="1:10">
      <c r="A163" s="10"/>
      <c r="C163" s="13"/>
      <c r="D163" s="11"/>
      <c r="E163" s="11"/>
      <c r="F163" s="11"/>
      <c r="G163" s="11"/>
      <c r="H163" s="11"/>
      <c r="I163" s="11"/>
      <c r="J163" s="11"/>
    </row>
    <row r="164" spans="1:10">
      <c r="A164" s="10"/>
      <c r="C164" s="13"/>
      <c r="D164" s="11"/>
      <c r="E164" s="11"/>
      <c r="F164" s="11"/>
      <c r="G164" s="11"/>
      <c r="H164" s="11"/>
      <c r="I164" s="11"/>
      <c r="J164" s="11"/>
    </row>
    <row r="165" spans="1:10">
      <c r="A165" s="10"/>
      <c r="C165" s="13"/>
      <c r="D165" s="11"/>
      <c r="E165" s="11"/>
      <c r="F165" s="11"/>
      <c r="G165" s="11"/>
      <c r="H165" s="11"/>
      <c r="I165" s="11"/>
      <c r="J165" s="11"/>
    </row>
    <row r="166" spans="1:10">
      <c r="A166" s="18"/>
    </row>
    <row r="167" spans="1:10">
      <c r="A167" s="18"/>
    </row>
    <row r="168" spans="1:10">
      <c r="A168" s="18"/>
    </row>
    <row r="169" spans="1:10">
      <c r="A169" s="18"/>
    </row>
    <row r="170" spans="1:10">
      <c r="A170" s="18"/>
    </row>
    <row r="171" spans="1:10">
      <c r="A171" s="18"/>
    </row>
    <row r="172" spans="1:10">
      <c r="A172" s="18"/>
    </row>
    <row r="173" spans="1:10">
      <c r="A173" s="18"/>
    </row>
    <row r="174" spans="1:10">
      <c r="A174" s="18"/>
    </row>
    <row r="175" spans="1:10">
      <c r="A175" s="18"/>
    </row>
    <row r="176" spans="1:10">
      <c r="A176" s="18"/>
    </row>
    <row r="177" spans="1:1">
      <c r="A177" s="18"/>
    </row>
    <row r="178" spans="1:1">
      <c r="A178" s="18"/>
    </row>
    <row r="179" spans="1:1">
      <c r="A179" s="18"/>
    </row>
    <row r="180" spans="1:1">
      <c r="A180" s="18"/>
    </row>
    <row r="181" spans="1:1">
      <c r="A181" s="18"/>
    </row>
    <row r="182" spans="1:1">
      <c r="A182" s="18"/>
    </row>
    <row r="183" spans="1:1">
      <c r="A183" s="18"/>
    </row>
    <row r="184" spans="1:1">
      <c r="A184" s="18"/>
    </row>
    <row r="185" spans="1:1">
      <c r="A185" s="18"/>
    </row>
    <row r="186" spans="1:1">
      <c r="A186" s="18"/>
    </row>
    <row r="187" spans="1:1">
      <c r="A187" s="18"/>
    </row>
    <row r="188" spans="1:1">
      <c r="A188" s="18"/>
    </row>
    <row r="189" spans="1:1">
      <c r="A189" s="18"/>
    </row>
    <row r="190" spans="1:1">
      <c r="A190" s="18"/>
    </row>
    <row r="191" spans="1:1">
      <c r="A191" s="18"/>
    </row>
    <row r="192" spans="1:1">
      <c r="A192" s="18"/>
    </row>
    <row r="193" spans="1:1">
      <c r="A193" s="18"/>
    </row>
    <row r="194" spans="1:1">
      <c r="A194" s="18"/>
    </row>
    <row r="195" spans="1:1">
      <c r="A195" s="18"/>
    </row>
    <row r="196" spans="1:1">
      <c r="A196" s="18"/>
    </row>
    <row r="197" spans="1:1">
      <c r="A197" s="18"/>
    </row>
    <row r="198" spans="1:1">
      <c r="A198" s="18"/>
    </row>
    <row r="199" spans="1:1">
      <c r="A199" s="18"/>
    </row>
    <row r="200" spans="1:1">
      <c r="A200" s="18"/>
    </row>
    <row r="201" spans="1:1">
      <c r="A201" s="18"/>
    </row>
    <row r="202" spans="1:1">
      <c r="A202" s="18"/>
    </row>
    <row r="203" spans="1:1">
      <c r="A203" s="18"/>
    </row>
    <row r="204" spans="1:1">
      <c r="A204" s="18"/>
    </row>
    <row r="205" spans="1:1">
      <c r="A205" s="18"/>
    </row>
    <row r="206" spans="1:1">
      <c r="A206" s="18"/>
    </row>
    <row r="207" spans="1:1">
      <c r="A207" s="18"/>
    </row>
    <row r="208" spans="1:1">
      <c r="A208" s="18"/>
    </row>
    <row r="209" spans="1:1">
      <c r="A209" s="18"/>
    </row>
    <row r="210" spans="1:1">
      <c r="A210" s="18"/>
    </row>
    <row r="211" spans="1:1">
      <c r="A211" s="18"/>
    </row>
    <row r="212" spans="1:1">
      <c r="A212" s="18"/>
    </row>
    <row r="213" spans="1:1">
      <c r="A213" s="18"/>
    </row>
    <row r="214" spans="1:1">
      <c r="A214" s="18"/>
    </row>
    <row r="215" spans="1:1">
      <c r="A215" s="18"/>
    </row>
    <row r="216" spans="1:1">
      <c r="A216" s="18"/>
    </row>
    <row r="217" spans="1:1">
      <c r="A217" s="18"/>
    </row>
    <row r="218" spans="1:1">
      <c r="A218" s="18"/>
    </row>
    <row r="219" spans="1:1">
      <c r="A219" s="18"/>
    </row>
    <row r="220" spans="1:1">
      <c r="A220" s="18"/>
    </row>
    <row r="221" spans="1:1">
      <c r="A221" s="18"/>
    </row>
    <row r="222" spans="1:1">
      <c r="A222" s="18"/>
    </row>
    <row r="223" spans="1:1">
      <c r="A223" s="18"/>
    </row>
    <row r="224" spans="1:1">
      <c r="A224" s="18"/>
    </row>
    <row r="225" spans="1:1">
      <c r="A225" s="18"/>
    </row>
    <row r="226" spans="1:1">
      <c r="A226" s="18"/>
    </row>
    <row r="227" spans="1:1">
      <c r="A227" s="18"/>
    </row>
    <row r="228" spans="1:1">
      <c r="A228" s="18"/>
    </row>
    <row r="229" spans="1:1">
      <c r="A229" s="18"/>
    </row>
    <row r="230" spans="1:1">
      <c r="A230" s="18"/>
    </row>
    <row r="231" spans="1:1">
      <c r="A231" s="18"/>
    </row>
    <row r="232" spans="1:1">
      <c r="A232" s="18"/>
    </row>
    <row r="233" spans="1:1">
      <c r="A233" s="18"/>
    </row>
    <row r="234" spans="1:1">
      <c r="A234" s="18"/>
    </row>
    <row r="235" spans="1:1">
      <c r="A235" s="18"/>
    </row>
    <row r="236" spans="1:1">
      <c r="A236" s="18"/>
    </row>
    <row r="237" spans="1:1">
      <c r="A237" s="18"/>
    </row>
    <row r="238" spans="1:1">
      <c r="A238" s="18"/>
    </row>
    <row r="239" spans="1:1">
      <c r="A239" s="18"/>
    </row>
    <row r="240" spans="1:1">
      <c r="A240" s="18"/>
    </row>
    <row r="241" spans="1:1">
      <c r="A241" s="18"/>
    </row>
    <row r="242" spans="1:1">
      <c r="A242" s="18"/>
    </row>
    <row r="243" spans="1:1">
      <c r="A243" s="18"/>
    </row>
    <row r="244" spans="1:1">
      <c r="A244" s="18"/>
    </row>
    <row r="245" spans="1:1">
      <c r="A245" s="18"/>
    </row>
    <row r="246" spans="1:1">
      <c r="A246" s="18"/>
    </row>
    <row r="247" spans="1:1">
      <c r="A247" s="18"/>
    </row>
    <row r="248" spans="1:1">
      <c r="A248" s="18"/>
    </row>
    <row r="249" spans="1:1">
      <c r="A249" s="18"/>
    </row>
    <row r="250" spans="1:1">
      <c r="A250" s="18"/>
    </row>
    <row r="251" spans="1:1">
      <c r="A251" s="18"/>
    </row>
    <row r="252" spans="1:1">
      <c r="A252" s="18"/>
    </row>
    <row r="253" spans="1:1">
      <c r="A253" s="18"/>
    </row>
    <row r="254" spans="1:1">
      <c r="A254" s="18"/>
    </row>
    <row r="255" spans="1:1">
      <c r="A255" s="18"/>
    </row>
    <row r="256" spans="1:1">
      <c r="A256" s="18"/>
    </row>
    <row r="257" spans="1:1">
      <c r="A257" s="18"/>
    </row>
    <row r="258" spans="1:1">
      <c r="A258" s="18"/>
    </row>
    <row r="259" spans="1:1">
      <c r="A259" s="18"/>
    </row>
    <row r="260" spans="1:1">
      <c r="A260" s="18"/>
    </row>
    <row r="261" spans="1:1">
      <c r="A261" s="18"/>
    </row>
    <row r="262" spans="1:1">
      <c r="A262" s="18"/>
    </row>
    <row r="263" spans="1:1">
      <c r="A263" s="18"/>
    </row>
    <row r="264" spans="1:1">
      <c r="A264" s="18"/>
    </row>
    <row r="265" spans="1:1">
      <c r="A265" s="18"/>
    </row>
    <row r="266" spans="1:1">
      <c r="A266" s="18"/>
    </row>
    <row r="267" spans="1:1">
      <c r="A267" s="18"/>
    </row>
    <row r="268" spans="1:1">
      <c r="A268" s="18"/>
    </row>
    <row r="269" spans="1:1">
      <c r="A269" s="18"/>
    </row>
    <row r="270" spans="1:1">
      <c r="A270" s="18"/>
    </row>
    <row r="271" spans="1:1">
      <c r="A271" s="18"/>
    </row>
    <row r="272" spans="1:1">
      <c r="A272" s="18"/>
    </row>
    <row r="273" spans="1:1">
      <c r="A273" s="18"/>
    </row>
    <row r="274" spans="1:1">
      <c r="A274" s="18"/>
    </row>
    <row r="275" spans="1:1">
      <c r="A275" s="18"/>
    </row>
    <row r="276" spans="1:1">
      <c r="A276" s="18"/>
    </row>
    <row r="277" spans="1:1">
      <c r="A277" s="18"/>
    </row>
    <row r="278" spans="1:1">
      <c r="A278" s="18"/>
    </row>
    <row r="279" spans="1:1">
      <c r="A279" s="18"/>
    </row>
    <row r="280" spans="1:1">
      <c r="A280" s="18"/>
    </row>
    <row r="281" spans="1:1">
      <c r="A281" s="18"/>
    </row>
    <row r="282" spans="1:1">
      <c r="A282" s="18"/>
    </row>
    <row r="283" spans="1:1">
      <c r="A283" s="18"/>
    </row>
    <row r="284" spans="1:1">
      <c r="A284" s="18"/>
    </row>
    <row r="285" spans="1:1">
      <c r="A285" s="18"/>
    </row>
    <row r="286" spans="1:1">
      <c r="A286" s="18"/>
    </row>
    <row r="287" spans="1:1">
      <c r="A287" s="18"/>
    </row>
    <row r="288" spans="1:1">
      <c r="A288" s="18"/>
    </row>
    <row r="289" spans="1:1">
      <c r="A289" s="18"/>
    </row>
    <row r="290" spans="1:1">
      <c r="A290" s="18"/>
    </row>
    <row r="291" spans="1:1">
      <c r="A291" s="18"/>
    </row>
    <row r="292" spans="1:1">
      <c r="A292" s="18"/>
    </row>
    <row r="293" spans="1:1">
      <c r="A293" s="18"/>
    </row>
    <row r="294" spans="1:1">
      <c r="A294" s="18"/>
    </row>
    <row r="295" spans="1:1">
      <c r="A295" s="18"/>
    </row>
    <row r="296" spans="1:1">
      <c r="A296" s="18"/>
    </row>
    <row r="297" spans="1:1">
      <c r="A297" s="18"/>
    </row>
    <row r="298" spans="1:1">
      <c r="A298" s="18"/>
    </row>
    <row r="299" spans="1:1">
      <c r="A299" s="18"/>
    </row>
    <row r="300" spans="1:1">
      <c r="A300" s="18"/>
    </row>
    <row r="301" spans="1:1">
      <c r="A301" s="18"/>
    </row>
    <row r="302" spans="1:1">
      <c r="A302" s="18"/>
    </row>
    <row r="303" spans="1:1">
      <c r="A303" s="18"/>
    </row>
    <row r="304" spans="1:1">
      <c r="A304" s="18"/>
    </row>
    <row r="305" spans="1:1">
      <c r="A305" s="18"/>
    </row>
    <row r="306" spans="1:1">
      <c r="A306" s="18"/>
    </row>
    <row r="307" spans="1:1">
      <c r="A307" s="18"/>
    </row>
    <row r="308" spans="1:1">
      <c r="A308" s="18"/>
    </row>
    <row r="309" spans="1:1">
      <c r="A309" s="18"/>
    </row>
    <row r="310" spans="1:1">
      <c r="A310" s="18"/>
    </row>
    <row r="311" spans="1:1">
      <c r="A311" s="18"/>
    </row>
    <row r="312" spans="1:1">
      <c r="A312" s="18"/>
    </row>
    <row r="313" spans="1:1">
      <c r="A313" s="18"/>
    </row>
    <row r="314" spans="1:1">
      <c r="A314" s="18"/>
    </row>
    <row r="315" spans="1:1">
      <c r="A315" s="18"/>
    </row>
    <row r="316" spans="1:1">
      <c r="A316" s="18"/>
    </row>
    <row r="317" spans="1:1">
      <c r="A317" s="18"/>
    </row>
    <row r="318" spans="1:1">
      <c r="A318" s="18"/>
    </row>
    <row r="319" spans="1:1">
      <c r="A319" s="18"/>
    </row>
    <row r="320" spans="1:1">
      <c r="A320" s="18"/>
    </row>
    <row r="321" spans="1:1">
      <c r="A321" s="18"/>
    </row>
    <row r="322" spans="1:1">
      <c r="A322" s="18"/>
    </row>
    <row r="323" spans="1:1">
      <c r="A323" s="18"/>
    </row>
    <row r="324" spans="1:1">
      <c r="A324" s="18"/>
    </row>
    <row r="325" spans="1:1">
      <c r="A325" s="18"/>
    </row>
    <row r="326" spans="1:1">
      <c r="A326" s="18"/>
    </row>
    <row r="327" spans="1:1">
      <c r="A327" s="18"/>
    </row>
    <row r="328" spans="1:1">
      <c r="A328" s="18"/>
    </row>
    <row r="329" spans="1:1">
      <c r="A329" s="18"/>
    </row>
    <row r="330" spans="1:1">
      <c r="A330" s="18"/>
    </row>
    <row r="331" spans="1:1">
      <c r="A331" s="18"/>
    </row>
    <row r="332" spans="1:1">
      <c r="A332" s="18"/>
    </row>
  </sheetData>
  <mergeCells count="16">
    <mergeCell ref="A1:K1"/>
    <mergeCell ref="A3:A4"/>
    <mergeCell ref="B3:B4"/>
    <mergeCell ref="C3:C4"/>
    <mergeCell ref="D3:D4"/>
    <mergeCell ref="E3:E4"/>
    <mergeCell ref="F3:F4"/>
    <mergeCell ref="G3:J3"/>
    <mergeCell ref="K3:K4"/>
    <mergeCell ref="C108:F108"/>
    <mergeCell ref="H108:J108"/>
    <mergeCell ref="C109:F109"/>
    <mergeCell ref="H109:J109"/>
    <mergeCell ref="A6:K6"/>
    <mergeCell ref="A89:K89"/>
    <mergeCell ref="A97:K97"/>
  </mergeCells>
  <phoneticPr fontId="3" type="noConversion"/>
  <pageMargins left="0.97944444444444445" right="0.59055118110236227" top="0.78740157480314965" bottom="0.78740157480314965" header="0.51181102362204722" footer="0.51181102362204722"/>
  <pageSetup paperSize="9" scale="41" orientation="landscape" r:id="rId1"/>
  <headerFooter alignWithMargins="0">
    <oddHeader>&amp;C
&amp;"Times New Roman,обычный"&amp;14 5&amp;R&amp;"Times New Roman,обычный"&amp;14Продовження додатка 1
Таблиця 1</oddHeader>
  </headerFooter>
  <rowBreaks count="1" manualBreakCount="1">
    <brk id="54" max="16383" man="1"/>
  </rowBreaks>
  <ignoredErrors>
    <ignoredError sqref="F60 F78 F92:F93 F94:F95 F75" formula="1"/>
    <ignoredError sqref="D96:E96 G96:J96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L200"/>
  <sheetViews>
    <sheetView showWhiteSpace="0" view="pageLayout" zoomScale="75" zoomScaleNormal="65" zoomScaleSheetLayoutView="50" zoomScalePageLayoutView="75" workbookViewId="0">
      <selection activeCell="G21" sqref="G21"/>
    </sheetView>
  </sheetViews>
  <sheetFormatPr defaultColWidth="77.85546875" defaultRowHeight="18.75"/>
  <cols>
    <col min="1" max="1" width="84.85546875" style="14" customWidth="1"/>
    <col min="2" max="2" width="15.28515625" style="16" customWidth="1"/>
    <col min="3" max="5" width="15.85546875" style="16" customWidth="1"/>
    <col min="6" max="10" width="15.85546875" style="14" customWidth="1"/>
    <col min="11" max="11" width="10" style="14" customWidth="1"/>
    <col min="12" max="12" width="9.5703125" style="14" customWidth="1"/>
    <col min="13" max="255" width="9.140625" style="14" customWidth="1"/>
    <col min="256" max="16384" width="77.85546875" style="14"/>
  </cols>
  <sheetData>
    <row r="1" spans="1:10">
      <c r="A1" s="253" t="s">
        <v>141</v>
      </c>
      <c r="B1" s="253"/>
      <c r="C1" s="253"/>
      <c r="D1" s="253"/>
      <c r="E1" s="253"/>
      <c r="F1" s="253"/>
      <c r="G1" s="253"/>
      <c r="H1" s="253"/>
      <c r="I1" s="253"/>
      <c r="J1" s="253"/>
    </row>
    <row r="2" spans="1:10">
      <c r="A2" s="123"/>
      <c r="B2" s="123"/>
      <c r="C2" s="123"/>
      <c r="D2" s="123"/>
      <c r="E2" s="123"/>
      <c r="F2" s="123"/>
      <c r="G2" s="123"/>
      <c r="H2" s="123"/>
      <c r="I2" s="255" t="s">
        <v>420</v>
      </c>
      <c r="J2" s="255"/>
    </row>
    <row r="3" spans="1:10" ht="38.25" customHeight="1">
      <c r="A3" s="218" t="s">
        <v>204</v>
      </c>
      <c r="B3" s="254" t="s">
        <v>18</v>
      </c>
      <c r="C3" s="254" t="s">
        <v>34</v>
      </c>
      <c r="D3" s="254" t="s">
        <v>38</v>
      </c>
      <c r="E3" s="251" t="s">
        <v>147</v>
      </c>
      <c r="F3" s="219" t="s">
        <v>24</v>
      </c>
      <c r="G3" s="219" t="s">
        <v>158</v>
      </c>
      <c r="H3" s="219"/>
      <c r="I3" s="219"/>
      <c r="J3" s="219"/>
    </row>
    <row r="4" spans="1:10" ht="50.25" customHeight="1">
      <c r="A4" s="218"/>
      <c r="B4" s="254"/>
      <c r="C4" s="254"/>
      <c r="D4" s="254"/>
      <c r="E4" s="251"/>
      <c r="F4" s="219"/>
      <c r="G4" s="110" t="s">
        <v>159</v>
      </c>
      <c r="H4" s="110" t="s">
        <v>160</v>
      </c>
      <c r="I4" s="110" t="s">
        <v>161</v>
      </c>
      <c r="J4" s="110" t="s">
        <v>74</v>
      </c>
    </row>
    <row r="5" spans="1:10" ht="18" customHeight="1">
      <c r="A5" s="82">
        <v>1</v>
      </c>
      <c r="B5" s="46">
        <v>2</v>
      </c>
      <c r="C5" s="46">
        <v>3</v>
      </c>
      <c r="D5" s="46">
        <v>4</v>
      </c>
      <c r="E5" s="46">
        <v>5</v>
      </c>
      <c r="F5" s="46">
        <v>6</v>
      </c>
      <c r="G5" s="46">
        <v>7</v>
      </c>
      <c r="H5" s="46">
        <v>8</v>
      </c>
      <c r="I5" s="46">
        <v>9</v>
      </c>
      <c r="J5" s="46">
        <v>10</v>
      </c>
    </row>
    <row r="6" spans="1:10" ht="24.95" customHeight="1">
      <c r="A6" s="252" t="s">
        <v>140</v>
      </c>
      <c r="B6" s="252"/>
      <c r="C6" s="252"/>
      <c r="D6" s="252"/>
      <c r="E6" s="252"/>
      <c r="F6" s="252"/>
      <c r="G6" s="252"/>
      <c r="H6" s="252"/>
      <c r="I6" s="252"/>
      <c r="J6" s="252"/>
    </row>
    <row r="7" spans="1:10" ht="42.75" customHeight="1">
      <c r="A7" s="81" t="s">
        <v>60</v>
      </c>
      <c r="B7" s="62">
        <v>2000</v>
      </c>
      <c r="C7" s="39"/>
      <c r="D7" s="39"/>
      <c r="E7" s="39"/>
      <c r="F7" s="39"/>
      <c r="G7" s="39"/>
      <c r="H7" s="39"/>
      <c r="I7" s="39"/>
      <c r="J7" s="39"/>
    </row>
    <row r="8" spans="1:10" ht="37.5">
      <c r="A8" s="81" t="s">
        <v>289</v>
      </c>
      <c r="B8" s="62">
        <v>2010</v>
      </c>
      <c r="C8" s="39">
        <v>2</v>
      </c>
      <c r="D8" s="39"/>
      <c r="E8" s="39">
        <v>2</v>
      </c>
      <c r="F8" s="39">
        <v>4</v>
      </c>
      <c r="G8" s="39">
        <v>1</v>
      </c>
      <c r="H8" s="39">
        <v>1</v>
      </c>
      <c r="I8" s="39">
        <v>1</v>
      </c>
      <c r="J8" s="39">
        <v>1</v>
      </c>
    </row>
    <row r="9" spans="1:10" ht="37.5">
      <c r="A9" s="41" t="s">
        <v>172</v>
      </c>
      <c r="B9" s="62">
        <v>2011</v>
      </c>
      <c r="C9" s="39"/>
      <c r="D9" s="39" t="s">
        <v>246</v>
      </c>
      <c r="E9" s="39" t="s">
        <v>246</v>
      </c>
      <c r="F9" s="39">
        <f>SUM(G9:J9)</f>
        <v>0</v>
      </c>
      <c r="G9" s="39" t="s">
        <v>246</v>
      </c>
      <c r="H9" s="39" t="s">
        <v>246</v>
      </c>
      <c r="I9" s="39" t="s">
        <v>246</v>
      </c>
      <c r="J9" s="39" t="s">
        <v>246</v>
      </c>
    </row>
    <row r="10" spans="1:10" ht="42.75" customHeight="1">
      <c r="A10" s="41" t="s">
        <v>375</v>
      </c>
      <c r="B10" s="62">
        <v>2012</v>
      </c>
      <c r="C10" s="39" t="s">
        <v>246</v>
      </c>
      <c r="D10" s="39" t="s">
        <v>246</v>
      </c>
      <c r="E10" s="39" t="s">
        <v>246</v>
      </c>
      <c r="F10" s="39">
        <f>SUM(G10:J10)</f>
        <v>0</v>
      </c>
      <c r="G10" s="39" t="s">
        <v>246</v>
      </c>
      <c r="H10" s="39" t="s">
        <v>246</v>
      </c>
      <c r="I10" s="39" t="s">
        <v>246</v>
      </c>
      <c r="J10" s="39" t="s">
        <v>246</v>
      </c>
    </row>
    <row r="11" spans="1:10" ht="20.100000000000001" customHeight="1">
      <c r="A11" s="41" t="s">
        <v>151</v>
      </c>
      <c r="B11" s="62" t="s">
        <v>182</v>
      </c>
      <c r="C11" s="39" t="s">
        <v>246</v>
      </c>
      <c r="D11" s="39" t="s">
        <v>246</v>
      </c>
      <c r="E11" s="39" t="s">
        <v>246</v>
      </c>
      <c r="F11" s="39">
        <f>SUM(G11:J11)</f>
        <v>0</v>
      </c>
      <c r="G11" s="39" t="s">
        <v>246</v>
      </c>
      <c r="H11" s="39" t="s">
        <v>246</v>
      </c>
      <c r="I11" s="39" t="s">
        <v>246</v>
      </c>
      <c r="J11" s="39" t="s">
        <v>246</v>
      </c>
    </row>
    <row r="12" spans="1:10" ht="20.100000000000001" customHeight="1">
      <c r="A12" s="41" t="s">
        <v>164</v>
      </c>
      <c r="B12" s="62">
        <v>2020</v>
      </c>
      <c r="C12" s="39"/>
      <c r="D12" s="39"/>
      <c r="E12" s="39"/>
      <c r="F12" s="39">
        <f t="shared" ref="F12:F17" si="0">SUM(G12:J12)</f>
        <v>0</v>
      </c>
      <c r="G12" s="39"/>
      <c r="H12" s="39"/>
      <c r="I12" s="39"/>
      <c r="J12" s="39"/>
    </row>
    <row r="13" spans="1:10" s="15" customFormat="1" ht="20.100000000000001" customHeight="1">
      <c r="A13" s="81" t="s">
        <v>70</v>
      </c>
      <c r="B13" s="62">
        <v>2030</v>
      </c>
      <c r="C13" s="39" t="s">
        <v>246</v>
      </c>
      <c r="D13" s="39" t="s">
        <v>246</v>
      </c>
      <c r="E13" s="39" t="s">
        <v>246</v>
      </c>
      <c r="F13" s="39">
        <f t="shared" si="0"/>
        <v>0</v>
      </c>
      <c r="G13" s="39" t="s">
        <v>246</v>
      </c>
      <c r="H13" s="39" t="s">
        <v>246</v>
      </c>
      <c r="I13" s="39" t="s">
        <v>246</v>
      </c>
      <c r="J13" s="39" t="s">
        <v>246</v>
      </c>
    </row>
    <row r="14" spans="1:10" ht="20.100000000000001" customHeight="1">
      <c r="A14" s="81" t="s">
        <v>132</v>
      </c>
      <c r="B14" s="62">
        <v>2031</v>
      </c>
      <c r="C14" s="39" t="s">
        <v>246</v>
      </c>
      <c r="D14" s="39" t="s">
        <v>246</v>
      </c>
      <c r="E14" s="39" t="s">
        <v>246</v>
      </c>
      <c r="F14" s="39">
        <f t="shared" si="0"/>
        <v>0</v>
      </c>
      <c r="G14" s="39" t="s">
        <v>246</v>
      </c>
      <c r="H14" s="39" t="s">
        <v>246</v>
      </c>
      <c r="I14" s="39" t="s">
        <v>246</v>
      </c>
      <c r="J14" s="39" t="s">
        <v>246</v>
      </c>
    </row>
    <row r="15" spans="1:10" ht="20.100000000000001" customHeight="1">
      <c r="A15" s="81" t="s">
        <v>30</v>
      </c>
      <c r="B15" s="62">
        <v>2040</v>
      </c>
      <c r="C15" s="39" t="s">
        <v>246</v>
      </c>
      <c r="D15" s="39" t="s">
        <v>246</v>
      </c>
      <c r="E15" s="39" t="s">
        <v>246</v>
      </c>
      <c r="F15" s="39">
        <f t="shared" si="0"/>
        <v>0</v>
      </c>
      <c r="G15" s="39" t="s">
        <v>246</v>
      </c>
      <c r="H15" s="39" t="s">
        <v>246</v>
      </c>
      <c r="I15" s="39" t="s">
        <v>246</v>
      </c>
      <c r="J15" s="39" t="s">
        <v>246</v>
      </c>
    </row>
    <row r="16" spans="1:10" ht="20.100000000000001" customHeight="1">
      <c r="A16" s="81" t="s">
        <v>118</v>
      </c>
      <c r="B16" s="62">
        <v>2050</v>
      </c>
      <c r="C16" s="39" t="s">
        <v>246</v>
      </c>
      <c r="D16" s="39" t="s">
        <v>246</v>
      </c>
      <c r="E16" s="39" t="s">
        <v>246</v>
      </c>
      <c r="F16" s="39">
        <f t="shared" si="0"/>
        <v>0</v>
      </c>
      <c r="G16" s="39" t="s">
        <v>246</v>
      </c>
      <c r="H16" s="39" t="s">
        <v>246</v>
      </c>
      <c r="I16" s="39" t="s">
        <v>246</v>
      </c>
      <c r="J16" s="39" t="s">
        <v>246</v>
      </c>
    </row>
    <row r="17" spans="1:11" ht="20.100000000000001" customHeight="1">
      <c r="A17" s="81" t="s">
        <v>119</v>
      </c>
      <c r="B17" s="62">
        <v>2060</v>
      </c>
      <c r="C17" s="39" t="s">
        <v>246</v>
      </c>
      <c r="D17" s="39" t="s">
        <v>246</v>
      </c>
      <c r="E17" s="39" t="s">
        <v>246</v>
      </c>
      <c r="F17" s="39">
        <f t="shared" si="0"/>
        <v>0</v>
      </c>
      <c r="G17" s="39" t="s">
        <v>246</v>
      </c>
      <c r="H17" s="39" t="s">
        <v>246</v>
      </c>
      <c r="I17" s="39" t="s">
        <v>246</v>
      </c>
      <c r="J17" s="39" t="s">
        <v>246</v>
      </c>
    </row>
    <row r="18" spans="1:11" ht="42.75" customHeight="1">
      <c r="A18" s="81" t="s">
        <v>61</v>
      </c>
      <c r="B18" s="62">
        <v>2070</v>
      </c>
      <c r="C18" s="39"/>
      <c r="D18" s="39"/>
      <c r="E18" s="39"/>
      <c r="F18" s="39"/>
      <c r="G18" s="39"/>
      <c r="H18" s="39"/>
      <c r="I18" s="39"/>
      <c r="J18" s="39"/>
    </row>
    <row r="19" spans="1:11" ht="20.100000000000001" customHeight="1">
      <c r="A19" s="252" t="s">
        <v>346</v>
      </c>
      <c r="B19" s="252"/>
      <c r="C19" s="252"/>
      <c r="D19" s="252"/>
      <c r="E19" s="252"/>
      <c r="F19" s="252"/>
      <c r="G19" s="252"/>
      <c r="H19" s="252"/>
      <c r="I19" s="252"/>
      <c r="J19" s="252"/>
    </row>
    <row r="20" spans="1:11" ht="37.5">
      <c r="A20" s="80" t="s">
        <v>340</v>
      </c>
      <c r="B20" s="65">
        <v>2110</v>
      </c>
      <c r="C20" s="40">
        <v>463</v>
      </c>
      <c r="D20" s="40"/>
      <c r="E20" s="40">
        <v>489</v>
      </c>
      <c r="F20" s="40">
        <v>512</v>
      </c>
      <c r="G20" s="40">
        <v>127</v>
      </c>
      <c r="H20" s="40">
        <v>128</v>
      </c>
      <c r="I20" s="40">
        <v>128</v>
      </c>
      <c r="J20" s="40">
        <v>129</v>
      </c>
    </row>
    <row r="21" spans="1:11">
      <c r="A21" s="41" t="s">
        <v>299</v>
      </c>
      <c r="B21" s="62">
        <v>2111</v>
      </c>
      <c r="C21" s="39">
        <v>3</v>
      </c>
      <c r="D21" s="39"/>
      <c r="E21" s="39">
        <v>2</v>
      </c>
      <c r="F21" s="39">
        <v>4</v>
      </c>
      <c r="G21" s="39">
        <v>1</v>
      </c>
      <c r="H21" s="39">
        <v>1</v>
      </c>
      <c r="I21" s="39">
        <v>1</v>
      </c>
      <c r="J21" s="39">
        <v>1</v>
      </c>
    </row>
    <row r="22" spans="1:11" ht="37.5">
      <c r="A22" s="41" t="s">
        <v>362</v>
      </c>
      <c r="B22" s="62">
        <v>2112</v>
      </c>
      <c r="C22" s="39">
        <v>430</v>
      </c>
      <c r="D22" s="39"/>
      <c r="E22" s="39">
        <v>450</v>
      </c>
      <c r="F22" s="39">
        <v>467</v>
      </c>
      <c r="G22" s="39">
        <v>116</v>
      </c>
      <c r="H22" s="39">
        <v>117</v>
      </c>
      <c r="I22" s="39">
        <v>117</v>
      </c>
      <c r="J22" s="39">
        <v>117</v>
      </c>
    </row>
    <row r="23" spans="1:11" s="15" customFormat="1" ht="37.5">
      <c r="A23" s="81" t="s">
        <v>363</v>
      </c>
      <c r="B23" s="82">
        <v>2113</v>
      </c>
      <c r="C23" s="39"/>
      <c r="D23" s="39"/>
      <c r="E23" s="39"/>
      <c r="F23" s="39"/>
      <c r="G23" s="39"/>
      <c r="H23" s="39"/>
      <c r="I23" s="39"/>
      <c r="J23" s="39"/>
    </row>
    <row r="24" spans="1:11">
      <c r="A24" s="81" t="s">
        <v>90</v>
      </c>
      <c r="B24" s="82">
        <v>2114</v>
      </c>
      <c r="C24" s="39"/>
      <c r="D24" s="39"/>
      <c r="E24" s="39"/>
      <c r="F24" s="39"/>
      <c r="G24" s="39"/>
      <c r="H24" s="39"/>
      <c r="I24" s="39"/>
      <c r="J24" s="39"/>
    </row>
    <row r="25" spans="1:11" ht="37.5">
      <c r="A25" s="81" t="s">
        <v>344</v>
      </c>
      <c r="B25" s="82">
        <v>2115</v>
      </c>
      <c r="C25" s="39">
        <v>2</v>
      </c>
      <c r="D25" s="39"/>
      <c r="E25" s="39">
        <v>2</v>
      </c>
      <c r="F25" s="39">
        <v>3</v>
      </c>
      <c r="G25" s="39"/>
      <c r="H25" s="39">
        <v>1</v>
      </c>
      <c r="I25" s="39">
        <v>1</v>
      </c>
      <c r="J25" s="39">
        <v>1</v>
      </c>
    </row>
    <row r="26" spans="1:11">
      <c r="A26" s="81" t="s">
        <v>108</v>
      </c>
      <c r="B26" s="82">
        <v>2116</v>
      </c>
      <c r="C26" s="39"/>
      <c r="D26" s="39"/>
      <c r="E26" s="39"/>
      <c r="F26" s="39"/>
      <c r="G26" s="39"/>
      <c r="H26" s="39"/>
      <c r="I26" s="39"/>
      <c r="J26" s="39"/>
    </row>
    <row r="27" spans="1:11">
      <c r="A27" s="81" t="s">
        <v>364</v>
      </c>
      <c r="B27" s="82">
        <v>2117</v>
      </c>
      <c r="C27" s="39"/>
      <c r="D27" s="39"/>
      <c r="E27" s="39"/>
      <c r="F27" s="39"/>
      <c r="G27" s="39"/>
      <c r="H27" s="39"/>
      <c r="I27" s="39"/>
      <c r="J27" s="39"/>
    </row>
    <row r="28" spans="1:11">
      <c r="A28" s="81"/>
      <c r="B28" s="82">
        <v>2118</v>
      </c>
      <c r="C28" s="39"/>
      <c r="D28" s="39"/>
      <c r="E28" s="39"/>
      <c r="F28" s="39"/>
      <c r="G28" s="39"/>
      <c r="H28" s="39"/>
      <c r="I28" s="39"/>
      <c r="J28" s="39"/>
    </row>
    <row r="29" spans="1:11" s="17" customFormat="1">
      <c r="A29" s="81" t="s">
        <v>440</v>
      </c>
      <c r="B29" s="82">
        <v>2119</v>
      </c>
      <c r="C29" s="40">
        <v>28</v>
      </c>
      <c r="D29" s="40"/>
      <c r="E29" s="40">
        <v>35</v>
      </c>
      <c r="F29" s="39">
        <v>38</v>
      </c>
      <c r="G29" s="39">
        <v>10</v>
      </c>
      <c r="H29" s="39">
        <v>9</v>
      </c>
      <c r="I29" s="39">
        <v>9</v>
      </c>
      <c r="J29" s="39">
        <v>10</v>
      </c>
      <c r="K29" s="14"/>
    </row>
    <row r="30" spans="1:11" s="17" customFormat="1" ht="37.5">
      <c r="A30" s="80" t="s">
        <v>347</v>
      </c>
      <c r="B30" s="124">
        <v>2120</v>
      </c>
      <c r="C30" s="40">
        <v>333</v>
      </c>
      <c r="D30" s="40"/>
      <c r="E30" s="40">
        <v>372</v>
      </c>
      <c r="F30" s="40">
        <v>417</v>
      </c>
      <c r="G30" s="40">
        <v>104</v>
      </c>
      <c r="H30" s="40">
        <v>104</v>
      </c>
      <c r="I30" s="40">
        <v>104</v>
      </c>
      <c r="J30" s="40">
        <v>105</v>
      </c>
      <c r="K30" s="14"/>
    </row>
    <row r="31" spans="1:11" s="17" customFormat="1">
      <c r="A31" s="81" t="s">
        <v>89</v>
      </c>
      <c r="B31" s="82">
        <v>2121</v>
      </c>
      <c r="C31" s="39">
        <v>333</v>
      </c>
      <c r="D31" s="39"/>
      <c r="E31" s="39">
        <v>372</v>
      </c>
      <c r="F31" s="39">
        <v>417</v>
      </c>
      <c r="G31" s="39">
        <v>104</v>
      </c>
      <c r="H31" s="39">
        <v>104</v>
      </c>
      <c r="I31" s="39">
        <v>104</v>
      </c>
      <c r="J31" s="39">
        <v>105</v>
      </c>
      <c r="K31" s="14"/>
    </row>
    <row r="32" spans="1:11" s="17" customFormat="1">
      <c r="A32" s="81" t="s">
        <v>353</v>
      </c>
      <c r="B32" s="82">
        <v>2122</v>
      </c>
      <c r="C32" s="39"/>
      <c r="D32" s="39"/>
      <c r="E32" s="39"/>
      <c r="F32" s="39"/>
      <c r="G32" s="39"/>
      <c r="H32" s="39"/>
      <c r="I32" s="39"/>
      <c r="J32" s="39"/>
      <c r="K32" s="14"/>
    </row>
    <row r="33" spans="1:11" s="17" customFormat="1">
      <c r="A33" s="81" t="s">
        <v>442</v>
      </c>
      <c r="B33" s="82">
        <v>2123</v>
      </c>
      <c r="C33" s="39"/>
      <c r="D33" s="39"/>
      <c r="E33" s="39"/>
      <c r="F33" s="39"/>
      <c r="G33" s="39"/>
      <c r="H33" s="39"/>
      <c r="I33" s="39"/>
      <c r="J33" s="39"/>
      <c r="K33" s="14"/>
    </row>
    <row r="34" spans="1:11" s="17" customFormat="1">
      <c r="A34" s="81" t="s">
        <v>441</v>
      </c>
      <c r="B34" s="82">
        <v>2124</v>
      </c>
      <c r="C34" s="39"/>
      <c r="D34" s="39"/>
      <c r="E34" s="39"/>
      <c r="F34" s="39"/>
      <c r="G34" s="39"/>
      <c r="H34" s="39"/>
      <c r="I34" s="39"/>
      <c r="J34" s="39"/>
      <c r="K34" s="14"/>
    </row>
    <row r="35" spans="1:11" s="17" customFormat="1" ht="37.5">
      <c r="A35" s="80" t="s">
        <v>343</v>
      </c>
      <c r="B35" s="124">
        <v>2130</v>
      </c>
      <c r="C35" s="40">
        <v>389</v>
      </c>
      <c r="D35" s="40"/>
      <c r="E35" s="40">
        <v>512</v>
      </c>
      <c r="F35" s="40">
        <v>573</v>
      </c>
      <c r="G35" s="40">
        <v>147</v>
      </c>
      <c r="H35" s="40">
        <v>136</v>
      </c>
      <c r="I35" s="40">
        <v>137</v>
      </c>
      <c r="J35" s="40">
        <v>153</v>
      </c>
      <c r="K35" s="14"/>
    </row>
    <row r="36" spans="1:11" ht="57" customHeight="1">
      <c r="A36" s="81" t="s">
        <v>365</v>
      </c>
      <c r="B36" s="82">
        <v>2131</v>
      </c>
      <c r="C36" s="39"/>
      <c r="D36" s="39"/>
      <c r="E36" s="39"/>
      <c r="F36" s="39"/>
      <c r="G36" s="39"/>
      <c r="H36" s="39"/>
      <c r="I36" s="39"/>
      <c r="J36" s="39"/>
    </row>
    <row r="37" spans="1:11" ht="20.100000000000001" customHeight="1">
      <c r="A37" s="81" t="s">
        <v>348</v>
      </c>
      <c r="B37" s="82">
        <v>2132</v>
      </c>
      <c r="C37" s="39"/>
      <c r="D37" s="39"/>
      <c r="E37" s="39"/>
      <c r="F37" s="39"/>
      <c r="G37" s="39"/>
      <c r="H37" s="39"/>
      <c r="I37" s="39"/>
      <c r="J37" s="39"/>
    </row>
    <row r="38" spans="1:11" ht="20.100000000000001" customHeight="1">
      <c r="A38" s="81" t="s">
        <v>349</v>
      </c>
      <c r="B38" s="82">
        <v>2133</v>
      </c>
      <c r="C38" s="39">
        <v>389</v>
      </c>
      <c r="D38" s="39"/>
      <c r="E38" s="39">
        <v>512</v>
      </c>
      <c r="F38" s="39">
        <v>573</v>
      </c>
      <c r="G38" s="39">
        <v>147</v>
      </c>
      <c r="H38" s="39">
        <v>136</v>
      </c>
      <c r="I38" s="39">
        <v>137</v>
      </c>
      <c r="J38" s="39">
        <v>153</v>
      </c>
    </row>
    <row r="39" spans="1:11" ht="20.100000000000001" customHeight="1">
      <c r="A39" s="81" t="s">
        <v>350</v>
      </c>
      <c r="B39" s="82">
        <v>2134</v>
      </c>
      <c r="C39" s="39"/>
      <c r="D39" s="39"/>
      <c r="E39" s="39"/>
      <c r="F39" s="39"/>
      <c r="G39" s="39"/>
      <c r="H39" s="39"/>
      <c r="I39" s="39"/>
      <c r="J39" s="39"/>
    </row>
    <row r="40" spans="1:11" s="15" customFormat="1">
      <c r="A40" s="80" t="s">
        <v>351</v>
      </c>
      <c r="B40" s="124">
        <v>2140</v>
      </c>
      <c r="C40" s="40"/>
      <c r="D40" s="40"/>
      <c r="E40" s="40"/>
      <c r="F40" s="40"/>
      <c r="G40" s="40"/>
      <c r="H40" s="40"/>
      <c r="I40" s="40"/>
      <c r="J40" s="40"/>
    </row>
    <row r="41" spans="1:11" ht="42.75" customHeight="1">
      <c r="A41" s="81" t="s">
        <v>290</v>
      </c>
      <c r="B41" s="82">
        <v>2141</v>
      </c>
      <c r="C41" s="39"/>
      <c r="D41" s="39"/>
      <c r="E41" s="39"/>
      <c r="F41" s="39"/>
      <c r="G41" s="39"/>
      <c r="H41" s="39"/>
      <c r="I41" s="39"/>
      <c r="J41" s="39"/>
    </row>
    <row r="42" spans="1:11" ht="20.100000000000001" customHeight="1">
      <c r="A42" s="81" t="s">
        <v>352</v>
      </c>
      <c r="B42" s="82">
        <v>2142</v>
      </c>
      <c r="C42" s="39"/>
      <c r="D42" s="39"/>
      <c r="E42" s="39"/>
      <c r="F42" s="39"/>
      <c r="G42" s="39"/>
      <c r="H42" s="39"/>
      <c r="I42" s="39"/>
      <c r="J42" s="39"/>
    </row>
    <row r="43" spans="1:11" s="15" customFormat="1" ht="27.75" customHeight="1">
      <c r="A43" s="80" t="s">
        <v>342</v>
      </c>
      <c r="B43" s="124">
        <v>2200</v>
      </c>
      <c r="C43" s="40">
        <v>1185</v>
      </c>
      <c r="D43" s="40"/>
      <c r="E43" s="40">
        <v>1373</v>
      </c>
      <c r="F43" s="40">
        <v>1502</v>
      </c>
      <c r="G43" s="40"/>
      <c r="H43" s="40"/>
      <c r="I43" s="40"/>
      <c r="J43" s="40"/>
      <c r="K43" s="14"/>
    </row>
    <row r="44" spans="1:11" s="15" customFormat="1" ht="20.100000000000001" customHeight="1">
      <c r="A44" s="25"/>
      <c r="B44" s="16"/>
      <c r="C44" s="23"/>
      <c r="D44" s="24"/>
      <c r="E44" s="24"/>
      <c r="F44" s="23"/>
      <c r="G44" s="24"/>
      <c r="H44" s="24"/>
      <c r="I44" s="24"/>
      <c r="J44" s="24"/>
    </row>
    <row r="45" spans="1:11" s="15" customFormat="1" ht="20.100000000000001" customHeight="1">
      <c r="A45" s="25"/>
      <c r="B45" s="16"/>
      <c r="C45" s="23"/>
      <c r="D45" s="24"/>
      <c r="E45" s="24"/>
      <c r="F45" s="23"/>
      <c r="G45" s="24"/>
      <c r="H45" s="24"/>
      <c r="I45" s="24"/>
      <c r="J45" s="24"/>
    </row>
    <row r="46" spans="1:11" s="15" customFormat="1" ht="20.100000000000001" customHeight="1">
      <c r="A46" s="25"/>
      <c r="B46" s="16"/>
      <c r="C46" s="23"/>
      <c r="D46" s="24"/>
      <c r="E46" s="24"/>
      <c r="F46" s="23"/>
      <c r="G46" s="24"/>
      <c r="H46" s="24"/>
      <c r="I46" s="24"/>
      <c r="J46" s="24"/>
    </row>
    <row r="47" spans="1:11" s="15" customFormat="1" ht="20.100000000000001" customHeight="1">
      <c r="A47" s="25"/>
      <c r="B47" s="16"/>
      <c r="C47" s="23"/>
      <c r="D47" s="24"/>
      <c r="E47" s="24"/>
      <c r="F47" s="23"/>
      <c r="G47" s="24"/>
      <c r="H47" s="24"/>
      <c r="I47" s="24"/>
      <c r="J47" s="24"/>
    </row>
    <row r="48" spans="1:11" s="15" customFormat="1" ht="20.100000000000001" customHeight="1">
      <c r="A48" s="36" t="s">
        <v>458</v>
      </c>
      <c r="B48" s="1"/>
      <c r="C48" s="33" t="s">
        <v>109</v>
      </c>
      <c r="D48" s="33"/>
      <c r="E48" s="33"/>
      <c r="F48" s="33"/>
      <c r="G48" s="6"/>
      <c r="H48" s="34" t="s">
        <v>459</v>
      </c>
      <c r="I48" s="34"/>
      <c r="J48" s="34"/>
    </row>
    <row r="49" spans="1:12" s="15" customFormat="1" ht="20.100000000000001" customHeight="1">
      <c r="A49" s="30" t="s">
        <v>83</v>
      </c>
      <c r="B49" s="35"/>
      <c r="C49" s="30" t="s">
        <v>84</v>
      </c>
      <c r="D49" s="30"/>
      <c r="E49" s="30"/>
      <c r="F49" s="30"/>
      <c r="G49" s="32"/>
      <c r="H49" s="31" t="s">
        <v>105</v>
      </c>
      <c r="I49" s="31"/>
      <c r="J49" s="31"/>
    </row>
    <row r="50" spans="1:12" s="15" customFormat="1" ht="20.100000000000001" customHeight="1">
      <c r="A50" s="20"/>
      <c r="B50" s="16"/>
      <c r="C50" s="16"/>
      <c r="D50" s="16"/>
      <c r="E50" s="16"/>
      <c r="F50" s="14"/>
      <c r="G50" s="14"/>
      <c r="H50" s="14"/>
      <c r="I50" s="14"/>
      <c r="J50" s="14"/>
    </row>
    <row r="51" spans="1:12" s="16" customFormat="1" ht="18" customHeight="1">
      <c r="A51" s="20"/>
      <c r="F51" s="14"/>
      <c r="G51" s="14"/>
      <c r="H51" s="14"/>
      <c r="I51" s="14"/>
      <c r="J51" s="14"/>
      <c r="K51" s="14"/>
      <c r="L51" s="14"/>
    </row>
    <row r="52" spans="1:12" s="16" customFormat="1">
      <c r="A52" s="20"/>
      <c r="F52" s="14"/>
      <c r="G52" s="14"/>
      <c r="H52" s="14"/>
      <c r="I52" s="14"/>
      <c r="J52" s="14"/>
      <c r="K52" s="14"/>
      <c r="L52" s="14"/>
    </row>
    <row r="53" spans="1:12" s="16" customFormat="1">
      <c r="A53" s="20"/>
      <c r="F53" s="14"/>
      <c r="G53" s="14"/>
      <c r="H53" s="14"/>
      <c r="I53" s="14"/>
      <c r="J53" s="14"/>
      <c r="K53" s="14"/>
      <c r="L53" s="14"/>
    </row>
    <row r="54" spans="1:12" s="16" customFormat="1">
      <c r="A54" s="20"/>
      <c r="F54" s="14"/>
      <c r="G54" s="14"/>
      <c r="H54" s="14"/>
      <c r="I54" s="14"/>
      <c r="J54" s="14"/>
      <c r="K54" s="14"/>
      <c r="L54" s="14"/>
    </row>
    <row r="55" spans="1:12" s="16" customFormat="1">
      <c r="A55" s="20"/>
      <c r="F55" s="14"/>
      <c r="G55" s="14"/>
      <c r="H55" s="14"/>
      <c r="I55" s="14"/>
      <c r="J55" s="14"/>
      <c r="K55" s="14"/>
      <c r="L55" s="14"/>
    </row>
    <row r="56" spans="1:12" s="16" customFormat="1">
      <c r="A56" s="20"/>
      <c r="F56" s="14"/>
      <c r="G56" s="14"/>
      <c r="H56" s="14"/>
      <c r="I56" s="14"/>
      <c r="J56" s="14"/>
      <c r="K56" s="14"/>
      <c r="L56" s="14"/>
    </row>
    <row r="57" spans="1:12" s="16" customFormat="1">
      <c r="A57" s="20"/>
      <c r="F57" s="14"/>
      <c r="G57" s="14"/>
      <c r="H57" s="14"/>
      <c r="I57" s="14"/>
      <c r="J57" s="14"/>
      <c r="K57" s="14"/>
      <c r="L57" s="14"/>
    </row>
    <row r="58" spans="1:12" s="16" customFormat="1">
      <c r="A58" s="20"/>
      <c r="F58" s="14"/>
      <c r="G58" s="14"/>
      <c r="H58" s="14"/>
      <c r="I58" s="14"/>
      <c r="J58" s="14"/>
      <c r="K58" s="14"/>
      <c r="L58" s="14"/>
    </row>
    <row r="59" spans="1:12" s="16" customFormat="1">
      <c r="A59" s="20"/>
      <c r="F59" s="14"/>
      <c r="G59" s="14"/>
      <c r="H59" s="14"/>
      <c r="I59" s="14"/>
      <c r="J59" s="14"/>
      <c r="K59" s="14"/>
      <c r="L59" s="14"/>
    </row>
    <row r="60" spans="1:12" s="16" customFormat="1">
      <c r="A60" s="20"/>
      <c r="F60" s="14"/>
      <c r="G60" s="14"/>
      <c r="H60" s="14"/>
      <c r="I60" s="14"/>
      <c r="J60" s="14"/>
      <c r="K60" s="14"/>
      <c r="L60" s="14"/>
    </row>
    <row r="61" spans="1:12" s="16" customFormat="1">
      <c r="A61" s="20"/>
      <c r="F61" s="14"/>
      <c r="G61" s="14"/>
      <c r="H61" s="14"/>
      <c r="I61" s="14"/>
      <c r="J61" s="14"/>
      <c r="K61" s="14"/>
      <c r="L61" s="14"/>
    </row>
    <row r="62" spans="1:12" s="16" customFormat="1">
      <c r="A62" s="20"/>
      <c r="F62" s="14"/>
      <c r="G62" s="14"/>
      <c r="H62" s="14"/>
      <c r="I62" s="14"/>
      <c r="J62" s="14"/>
      <c r="K62" s="14"/>
      <c r="L62" s="14"/>
    </row>
    <row r="63" spans="1:12" s="16" customFormat="1">
      <c r="A63" s="20"/>
      <c r="F63" s="14"/>
      <c r="G63" s="14"/>
      <c r="H63" s="14"/>
      <c r="I63" s="14"/>
      <c r="J63" s="14"/>
      <c r="K63" s="14"/>
      <c r="L63" s="14"/>
    </row>
    <row r="64" spans="1:12" s="16" customFormat="1">
      <c r="A64" s="20"/>
      <c r="F64" s="14"/>
      <c r="G64" s="14"/>
      <c r="H64" s="14"/>
      <c r="I64" s="14"/>
      <c r="J64" s="14"/>
      <c r="K64" s="14"/>
      <c r="L64" s="14"/>
    </row>
    <row r="65" spans="1:12" s="16" customFormat="1">
      <c r="A65" s="20"/>
      <c r="F65" s="14"/>
      <c r="G65" s="14"/>
      <c r="H65" s="14"/>
      <c r="I65" s="14"/>
      <c r="J65" s="14"/>
      <c r="K65" s="14"/>
      <c r="L65" s="14"/>
    </row>
    <row r="66" spans="1:12" s="16" customFormat="1">
      <c r="A66" s="20"/>
      <c r="F66" s="14"/>
      <c r="G66" s="14"/>
      <c r="H66" s="14"/>
      <c r="I66" s="14"/>
      <c r="J66" s="14"/>
      <c r="K66" s="14"/>
      <c r="L66" s="14"/>
    </row>
    <row r="67" spans="1:12" s="16" customFormat="1">
      <c r="A67" s="20"/>
      <c r="F67" s="14"/>
      <c r="G67" s="14"/>
      <c r="H67" s="14"/>
      <c r="I67" s="14"/>
      <c r="J67" s="14"/>
      <c r="K67" s="14"/>
      <c r="L67" s="14"/>
    </row>
    <row r="68" spans="1:12" s="16" customFormat="1">
      <c r="A68" s="20"/>
      <c r="F68" s="14"/>
      <c r="G68" s="14"/>
      <c r="H68" s="14"/>
      <c r="I68" s="14"/>
      <c r="J68" s="14"/>
      <c r="K68" s="14"/>
      <c r="L68" s="14"/>
    </row>
    <row r="69" spans="1:12" s="16" customFormat="1">
      <c r="A69" s="20"/>
      <c r="F69" s="14"/>
      <c r="G69" s="14"/>
      <c r="H69" s="14"/>
      <c r="I69" s="14"/>
      <c r="J69" s="14"/>
      <c r="K69" s="14"/>
      <c r="L69" s="14"/>
    </row>
    <row r="70" spans="1:12" s="16" customFormat="1">
      <c r="A70" s="20"/>
      <c r="F70" s="14"/>
      <c r="G70" s="14"/>
      <c r="H70" s="14"/>
      <c r="I70" s="14"/>
      <c r="J70" s="14"/>
      <c r="K70" s="14"/>
      <c r="L70" s="14"/>
    </row>
    <row r="71" spans="1:12" s="16" customFormat="1">
      <c r="A71" s="20"/>
      <c r="F71" s="14"/>
      <c r="G71" s="14"/>
      <c r="H71" s="14"/>
      <c r="I71" s="14"/>
      <c r="J71" s="14"/>
      <c r="K71" s="14"/>
      <c r="L71" s="14"/>
    </row>
    <row r="72" spans="1:12" s="16" customFormat="1">
      <c r="A72" s="20"/>
      <c r="F72" s="14"/>
      <c r="G72" s="14"/>
      <c r="H72" s="14"/>
      <c r="I72" s="14"/>
      <c r="J72" s="14"/>
      <c r="K72" s="14"/>
      <c r="L72" s="14"/>
    </row>
    <row r="73" spans="1:12" s="16" customFormat="1">
      <c r="A73" s="20"/>
      <c r="F73" s="14"/>
      <c r="G73" s="14"/>
      <c r="H73" s="14"/>
      <c r="I73" s="14"/>
      <c r="J73" s="14"/>
      <c r="K73" s="14"/>
      <c r="L73" s="14"/>
    </row>
    <row r="74" spans="1:12" s="16" customFormat="1">
      <c r="A74" s="20"/>
      <c r="F74" s="14"/>
      <c r="G74" s="14"/>
      <c r="H74" s="14"/>
      <c r="I74" s="14"/>
      <c r="J74" s="14"/>
      <c r="K74" s="14"/>
      <c r="L74" s="14"/>
    </row>
    <row r="75" spans="1:12" s="16" customFormat="1">
      <c r="A75" s="20"/>
      <c r="F75" s="14"/>
      <c r="G75" s="14"/>
      <c r="H75" s="14"/>
      <c r="I75" s="14"/>
      <c r="J75" s="14"/>
      <c r="K75" s="14"/>
      <c r="L75" s="14"/>
    </row>
    <row r="76" spans="1:12" s="16" customFormat="1">
      <c r="A76" s="20"/>
      <c r="F76" s="14"/>
      <c r="G76" s="14"/>
      <c r="H76" s="14"/>
      <c r="I76" s="14"/>
      <c r="J76" s="14"/>
      <c r="K76" s="14"/>
      <c r="L76" s="14"/>
    </row>
    <row r="77" spans="1:12" s="16" customFormat="1">
      <c r="A77" s="20"/>
      <c r="F77" s="14"/>
      <c r="G77" s="14"/>
      <c r="H77" s="14"/>
      <c r="I77" s="14"/>
      <c r="J77" s="14"/>
      <c r="K77" s="14"/>
      <c r="L77" s="14"/>
    </row>
    <row r="78" spans="1:12" s="16" customFormat="1">
      <c r="A78" s="20"/>
      <c r="F78" s="14"/>
      <c r="G78" s="14"/>
      <c r="H78" s="14"/>
      <c r="I78" s="14"/>
      <c r="J78" s="14"/>
      <c r="K78" s="14"/>
      <c r="L78" s="14"/>
    </row>
    <row r="79" spans="1:12" s="16" customFormat="1">
      <c r="A79" s="20"/>
      <c r="F79" s="14"/>
      <c r="G79" s="14"/>
      <c r="H79" s="14"/>
      <c r="I79" s="14"/>
      <c r="J79" s="14"/>
      <c r="K79" s="14"/>
      <c r="L79" s="14"/>
    </row>
    <row r="80" spans="1:12" s="16" customFormat="1">
      <c r="A80" s="20"/>
      <c r="F80" s="14"/>
      <c r="G80" s="14"/>
      <c r="H80" s="14"/>
      <c r="I80" s="14"/>
      <c r="J80" s="14"/>
      <c r="K80" s="14"/>
      <c r="L80" s="14"/>
    </row>
    <row r="81" spans="1:12" s="16" customFormat="1">
      <c r="A81" s="20"/>
      <c r="F81" s="14"/>
      <c r="G81" s="14"/>
      <c r="H81" s="14"/>
      <c r="I81" s="14"/>
      <c r="J81" s="14"/>
      <c r="K81" s="14"/>
      <c r="L81" s="14"/>
    </row>
    <row r="82" spans="1:12" s="16" customFormat="1">
      <c r="A82" s="20"/>
      <c r="F82" s="14"/>
      <c r="G82" s="14"/>
      <c r="H82" s="14"/>
      <c r="I82" s="14"/>
      <c r="J82" s="14"/>
      <c r="K82" s="14"/>
      <c r="L82" s="14"/>
    </row>
    <row r="83" spans="1:12" s="16" customFormat="1">
      <c r="A83" s="20"/>
      <c r="F83" s="14"/>
      <c r="G83" s="14"/>
      <c r="H83" s="14"/>
      <c r="I83" s="14"/>
      <c r="J83" s="14"/>
      <c r="K83" s="14"/>
      <c r="L83" s="14"/>
    </row>
    <row r="84" spans="1:12" s="16" customFormat="1">
      <c r="A84" s="20"/>
      <c r="F84" s="14"/>
      <c r="G84" s="14"/>
      <c r="H84" s="14"/>
      <c r="I84" s="14"/>
      <c r="J84" s="14"/>
      <c r="K84" s="14"/>
      <c r="L84" s="14"/>
    </row>
    <row r="85" spans="1:12" s="16" customFormat="1">
      <c r="A85" s="20"/>
      <c r="F85" s="14"/>
      <c r="G85" s="14"/>
      <c r="H85" s="14"/>
      <c r="I85" s="14"/>
      <c r="J85" s="14"/>
      <c r="K85" s="14"/>
      <c r="L85" s="14"/>
    </row>
    <row r="86" spans="1:12" s="16" customFormat="1">
      <c r="A86" s="20"/>
      <c r="F86" s="14"/>
      <c r="G86" s="14"/>
      <c r="H86" s="14"/>
      <c r="I86" s="14"/>
      <c r="J86" s="14"/>
      <c r="K86" s="14"/>
      <c r="L86" s="14"/>
    </row>
    <row r="87" spans="1:12" s="16" customFormat="1">
      <c r="A87" s="20"/>
      <c r="F87" s="14"/>
      <c r="G87" s="14"/>
      <c r="H87" s="14"/>
      <c r="I87" s="14"/>
      <c r="J87" s="14"/>
      <c r="K87" s="14"/>
      <c r="L87" s="14"/>
    </row>
    <row r="88" spans="1:12" s="16" customFormat="1">
      <c r="A88" s="20"/>
      <c r="F88" s="14"/>
      <c r="G88" s="14"/>
      <c r="H88" s="14"/>
      <c r="I88" s="14"/>
      <c r="J88" s="14"/>
      <c r="K88" s="14"/>
      <c r="L88" s="14"/>
    </row>
    <row r="89" spans="1:12" s="16" customFormat="1">
      <c r="A89" s="20"/>
      <c r="F89" s="14"/>
      <c r="G89" s="14"/>
      <c r="H89" s="14"/>
      <c r="I89" s="14"/>
      <c r="J89" s="14"/>
      <c r="K89" s="14"/>
      <c r="L89" s="14"/>
    </row>
    <row r="90" spans="1:12" s="16" customFormat="1">
      <c r="A90" s="20"/>
      <c r="F90" s="14"/>
      <c r="G90" s="14"/>
      <c r="H90" s="14"/>
      <c r="I90" s="14"/>
      <c r="J90" s="14"/>
      <c r="K90" s="14"/>
      <c r="L90" s="14"/>
    </row>
    <row r="91" spans="1:12" s="16" customFormat="1">
      <c r="A91" s="20"/>
      <c r="F91" s="14"/>
      <c r="G91" s="14"/>
      <c r="H91" s="14"/>
      <c r="I91" s="14"/>
      <c r="J91" s="14"/>
      <c r="K91" s="14"/>
      <c r="L91" s="14"/>
    </row>
    <row r="92" spans="1:12" s="16" customFormat="1">
      <c r="A92" s="20"/>
      <c r="F92" s="14"/>
      <c r="G92" s="14"/>
      <c r="H92" s="14"/>
      <c r="I92" s="14"/>
      <c r="J92" s="14"/>
      <c r="K92" s="14"/>
      <c r="L92" s="14"/>
    </row>
    <row r="93" spans="1:12" s="16" customFormat="1">
      <c r="A93" s="20"/>
      <c r="F93" s="14"/>
      <c r="G93" s="14"/>
      <c r="H93" s="14"/>
      <c r="I93" s="14"/>
      <c r="J93" s="14"/>
      <c r="K93" s="14"/>
      <c r="L93" s="14"/>
    </row>
    <row r="94" spans="1:12" s="16" customFormat="1">
      <c r="A94" s="20"/>
      <c r="F94" s="14"/>
      <c r="G94" s="14"/>
      <c r="H94" s="14"/>
      <c r="I94" s="14"/>
      <c r="J94" s="14"/>
      <c r="K94" s="14"/>
      <c r="L94" s="14"/>
    </row>
    <row r="95" spans="1:12" s="16" customFormat="1">
      <c r="A95" s="20"/>
      <c r="F95" s="14"/>
      <c r="G95" s="14"/>
      <c r="H95" s="14"/>
      <c r="I95" s="14"/>
      <c r="J95" s="14"/>
      <c r="K95" s="14"/>
      <c r="L95" s="14"/>
    </row>
    <row r="96" spans="1:12" s="16" customFormat="1">
      <c r="A96" s="20"/>
      <c r="F96" s="14"/>
      <c r="G96" s="14"/>
      <c r="H96" s="14"/>
      <c r="I96" s="14"/>
      <c r="J96" s="14"/>
      <c r="K96" s="14"/>
      <c r="L96" s="14"/>
    </row>
    <row r="97" spans="1:12" s="16" customFormat="1">
      <c r="A97" s="20"/>
      <c r="F97" s="14"/>
      <c r="G97" s="14"/>
      <c r="H97" s="14"/>
      <c r="I97" s="14"/>
      <c r="J97" s="14"/>
      <c r="K97" s="14"/>
      <c r="L97" s="14"/>
    </row>
    <row r="98" spans="1:12" s="16" customFormat="1">
      <c r="A98" s="20"/>
      <c r="F98" s="14"/>
      <c r="G98" s="14"/>
      <c r="H98" s="14"/>
      <c r="I98" s="14"/>
      <c r="J98" s="14"/>
      <c r="K98" s="14"/>
      <c r="L98" s="14"/>
    </row>
    <row r="99" spans="1:12" s="16" customFormat="1">
      <c r="A99" s="20"/>
      <c r="F99" s="14"/>
      <c r="G99" s="14"/>
      <c r="H99" s="14"/>
      <c r="I99" s="14"/>
      <c r="J99" s="14"/>
      <c r="K99" s="14"/>
      <c r="L99" s="14"/>
    </row>
    <row r="100" spans="1:12" s="16" customFormat="1">
      <c r="A100" s="20"/>
      <c r="F100" s="14"/>
      <c r="G100" s="14"/>
      <c r="H100" s="14"/>
      <c r="I100" s="14"/>
      <c r="J100" s="14"/>
      <c r="K100" s="14"/>
      <c r="L100" s="14"/>
    </row>
    <row r="101" spans="1:12" s="16" customFormat="1">
      <c r="A101" s="20"/>
      <c r="F101" s="14"/>
      <c r="G101" s="14"/>
      <c r="H101" s="14"/>
      <c r="I101" s="14"/>
      <c r="J101" s="14"/>
      <c r="K101" s="14"/>
      <c r="L101" s="14"/>
    </row>
    <row r="102" spans="1:12" s="16" customFormat="1">
      <c r="A102" s="20"/>
      <c r="F102" s="14"/>
      <c r="G102" s="14"/>
      <c r="H102" s="14"/>
      <c r="I102" s="14"/>
      <c r="J102" s="14"/>
      <c r="K102" s="14"/>
      <c r="L102" s="14"/>
    </row>
    <row r="103" spans="1:12" s="16" customFormat="1">
      <c r="A103" s="20"/>
      <c r="F103" s="14"/>
      <c r="G103" s="14"/>
      <c r="H103" s="14"/>
      <c r="I103" s="14"/>
      <c r="J103" s="14"/>
      <c r="K103" s="14"/>
      <c r="L103" s="14"/>
    </row>
    <row r="104" spans="1:12" s="16" customFormat="1">
      <c r="A104" s="20"/>
      <c r="F104" s="14"/>
      <c r="G104" s="14"/>
      <c r="H104" s="14"/>
      <c r="I104" s="14"/>
      <c r="J104" s="14"/>
      <c r="K104" s="14"/>
      <c r="L104" s="14"/>
    </row>
    <row r="105" spans="1:12" s="16" customFormat="1">
      <c r="A105" s="20"/>
      <c r="F105" s="14"/>
      <c r="G105" s="14"/>
      <c r="H105" s="14"/>
      <c r="I105" s="14"/>
      <c r="J105" s="14"/>
      <c r="K105" s="14"/>
      <c r="L105" s="14"/>
    </row>
    <row r="106" spans="1:12" s="16" customFormat="1">
      <c r="A106" s="20"/>
      <c r="F106" s="14"/>
      <c r="G106" s="14"/>
      <c r="H106" s="14"/>
      <c r="I106" s="14"/>
      <c r="J106" s="14"/>
      <c r="K106" s="14"/>
      <c r="L106" s="14"/>
    </row>
    <row r="107" spans="1:12" s="16" customFormat="1">
      <c r="A107" s="20"/>
      <c r="F107" s="14"/>
      <c r="G107" s="14"/>
      <c r="H107" s="14"/>
      <c r="I107" s="14"/>
      <c r="J107" s="14"/>
      <c r="K107" s="14"/>
      <c r="L107" s="14"/>
    </row>
    <row r="108" spans="1:12" s="16" customFormat="1">
      <c r="A108" s="20"/>
      <c r="F108" s="14"/>
      <c r="G108" s="14"/>
      <c r="H108" s="14"/>
      <c r="I108" s="14"/>
      <c r="J108" s="14"/>
      <c r="K108" s="14"/>
      <c r="L108" s="14"/>
    </row>
    <row r="109" spans="1:12" s="16" customFormat="1">
      <c r="A109" s="20"/>
      <c r="F109" s="14"/>
      <c r="G109" s="14"/>
      <c r="H109" s="14"/>
      <c r="I109" s="14"/>
      <c r="J109" s="14"/>
      <c r="K109" s="14"/>
      <c r="L109" s="14"/>
    </row>
    <row r="110" spans="1:12" s="16" customFormat="1">
      <c r="A110" s="20"/>
      <c r="F110" s="14"/>
      <c r="G110" s="14"/>
      <c r="H110" s="14"/>
      <c r="I110" s="14"/>
      <c r="J110" s="14"/>
      <c r="K110" s="14"/>
      <c r="L110" s="14"/>
    </row>
    <row r="111" spans="1:12" s="16" customFormat="1">
      <c r="A111" s="20"/>
      <c r="F111" s="14"/>
      <c r="G111" s="14"/>
      <c r="H111" s="14"/>
      <c r="I111" s="14"/>
      <c r="J111" s="14"/>
      <c r="K111" s="14"/>
      <c r="L111" s="14"/>
    </row>
    <row r="112" spans="1:12" s="16" customFormat="1">
      <c r="A112" s="20"/>
      <c r="F112" s="14"/>
      <c r="G112" s="14"/>
      <c r="H112" s="14"/>
      <c r="I112" s="14"/>
      <c r="J112" s="14"/>
      <c r="K112" s="14"/>
      <c r="L112" s="14"/>
    </row>
    <row r="113" spans="1:12" s="16" customFormat="1">
      <c r="A113" s="20"/>
      <c r="F113" s="14"/>
      <c r="G113" s="14"/>
      <c r="H113" s="14"/>
      <c r="I113" s="14"/>
      <c r="J113" s="14"/>
      <c r="K113" s="14"/>
      <c r="L113" s="14"/>
    </row>
    <row r="114" spans="1:12" s="16" customFormat="1">
      <c r="A114" s="20"/>
      <c r="F114" s="14"/>
      <c r="G114" s="14"/>
      <c r="H114" s="14"/>
      <c r="I114" s="14"/>
      <c r="J114" s="14"/>
      <c r="K114" s="14"/>
      <c r="L114" s="14"/>
    </row>
    <row r="115" spans="1:12" s="16" customFormat="1">
      <c r="A115" s="20"/>
      <c r="F115" s="14"/>
      <c r="G115" s="14"/>
      <c r="H115" s="14"/>
      <c r="I115" s="14"/>
      <c r="J115" s="14"/>
      <c r="K115" s="14"/>
      <c r="L115" s="14"/>
    </row>
    <row r="116" spans="1:12" s="16" customFormat="1">
      <c r="A116" s="20"/>
      <c r="F116" s="14"/>
      <c r="G116" s="14"/>
      <c r="H116" s="14"/>
      <c r="I116" s="14"/>
      <c r="J116" s="14"/>
      <c r="K116" s="14"/>
      <c r="L116" s="14"/>
    </row>
    <row r="117" spans="1:12" s="16" customFormat="1">
      <c r="A117" s="20"/>
      <c r="F117" s="14"/>
      <c r="G117" s="14"/>
      <c r="H117" s="14"/>
      <c r="I117" s="14"/>
      <c r="J117" s="14"/>
      <c r="K117" s="14"/>
      <c r="L117" s="14"/>
    </row>
    <row r="118" spans="1:12" s="16" customFormat="1">
      <c r="A118" s="20"/>
      <c r="F118" s="14"/>
      <c r="G118" s="14"/>
      <c r="H118" s="14"/>
      <c r="I118" s="14"/>
      <c r="J118" s="14"/>
      <c r="K118" s="14"/>
      <c r="L118" s="14"/>
    </row>
    <row r="119" spans="1:12" s="16" customFormat="1">
      <c r="A119" s="20"/>
      <c r="F119" s="14"/>
      <c r="G119" s="14"/>
      <c r="H119" s="14"/>
      <c r="I119" s="14"/>
      <c r="J119" s="14"/>
      <c r="K119" s="14"/>
      <c r="L119" s="14"/>
    </row>
    <row r="120" spans="1:12" s="16" customFormat="1">
      <c r="A120" s="20"/>
      <c r="F120" s="14"/>
      <c r="G120" s="14"/>
      <c r="H120" s="14"/>
      <c r="I120" s="14"/>
      <c r="J120" s="14"/>
      <c r="K120" s="14"/>
      <c r="L120" s="14"/>
    </row>
    <row r="121" spans="1:12" s="16" customFormat="1">
      <c r="A121" s="20"/>
      <c r="F121" s="14"/>
      <c r="G121" s="14"/>
      <c r="H121" s="14"/>
      <c r="I121" s="14"/>
      <c r="J121" s="14"/>
      <c r="K121" s="14"/>
      <c r="L121" s="14"/>
    </row>
    <row r="122" spans="1:12" s="16" customFormat="1">
      <c r="A122" s="20"/>
      <c r="F122" s="14"/>
      <c r="G122" s="14"/>
      <c r="H122" s="14"/>
      <c r="I122" s="14"/>
      <c r="J122" s="14"/>
      <c r="K122" s="14"/>
      <c r="L122" s="14"/>
    </row>
    <row r="123" spans="1:12" s="16" customFormat="1">
      <c r="A123" s="20"/>
      <c r="F123" s="14"/>
      <c r="G123" s="14"/>
      <c r="H123" s="14"/>
      <c r="I123" s="14"/>
      <c r="J123" s="14"/>
      <c r="K123" s="14"/>
      <c r="L123" s="14"/>
    </row>
    <row r="124" spans="1:12" s="16" customFormat="1">
      <c r="A124" s="20"/>
      <c r="F124" s="14"/>
      <c r="G124" s="14"/>
      <c r="H124" s="14"/>
      <c r="I124" s="14"/>
      <c r="J124" s="14"/>
      <c r="K124" s="14"/>
      <c r="L124" s="14"/>
    </row>
    <row r="125" spans="1:12" s="16" customFormat="1">
      <c r="A125" s="20"/>
      <c r="F125" s="14"/>
      <c r="G125" s="14"/>
      <c r="H125" s="14"/>
      <c r="I125" s="14"/>
      <c r="J125" s="14"/>
      <c r="K125" s="14"/>
      <c r="L125" s="14"/>
    </row>
    <row r="126" spans="1:12" s="16" customFormat="1">
      <c r="A126" s="20"/>
      <c r="F126" s="14"/>
      <c r="G126" s="14"/>
      <c r="H126" s="14"/>
      <c r="I126" s="14"/>
      <c r="J126" s="14"/>
      <c r="K126" s="14"/>
      <c r="L126" s="14"/>
    </row>
    <row r="127" spans="1:12" s="16" customFormat="1">
      <c r="A127" s="20"/>
      <c r="F127" s="14"/>
      <c r="G127" s="14"/>
      <c r="H127" s="14"/>
      <c r="I127" s="14"/>
      <c r="J127" s="14"/>
      <c r="K127" s="14"/>
      <c r="L127" s="14"/>
    </row>
    <row r="128" spans="1:12" s="16" customFormat="1">
      <c r="A128" s="20"/>
      <c r="F128" s="14"/>
      <c r="G128" s="14"/>
      <c r="H128" s="14"/>
      <c r="I128" s="14"/>
      <c r="J128" s="14"/>
      <c r="K128" s="14"/>
      <c r="L128" s="14"/>
    </row>
    <row r="129" spans="1:12" s="16" customFormat="1">
      <c r="A129" s="20"/>
      <c r="F129" s="14"/>
      <c r="G129" s="14"/>
      <c r="H129" s="14"/>
      <c r="I129" s="14"/>
      <c r="J129" s="14"/>
      <c r="K129" s="14"/>
      <c r="L129" s="14"/>
    </row>
    <row r="130" spans="1:12" s="16" customFormat="1">
      <c r="A130" s="20"/>
      <c r="F130" s="14"/>
      <c r="G130" s="14"/>
      <c r="H130" s="14"/>
      <c r="I130" s="14"/>
      <c r="J130" s="14"/>
      <c r="K130" s="14"/>
      <c r="L130" s="14"/>
    </row>
    <row r="131" spans="1:12" s="16" customFormat="1">
      <c r="A131" s="20"/>
      <c r="F131" s="14"/>
      <c r="G131" s="14"/>
      <c r="H131" s="14"/>
      <c r="I131" s="14"/>
      <c r="J131" s="14"/>
      <c r="K131" s="14"/>
      <c r="L131" s="14"/>
    </row>
    <row r="132" spans="1:12" s="16" customFormat="1">
      <c r="A132" s="20"/>
      <c r="F132" s="14"/>
      <c r="G132" s="14"/>
      <c r="H132" s="14"/>
      <c r="I132" s="14"/>
      <c r="J132" s="14"/>
      <c r="K132" s="14"/>
      <c r="L132" s="14"/>
    </row>
    <row r="133" spans="1:12" s="16" customFormat="1">
      <c r="A133" s="20"/>
      <c r="F133" s="14"/>
      <c r="G133" s="14"/>
      <c r="H133" s="14"/>
      <c r="I133" s="14"/>
      <c r="J133" s="14"/>
      <c r="K133" s="14"/>
      <c r="L133" s="14"/>
    </row>
    <row r="134" spans="1:12" s="16" customFormat="1">
      <c r="A134" s="20"/>
      <c r="F134" s="14"/>
      <c r="G134" s="14"/>
      <c r="H134" s="14"/>
      <c r="I134" s="14"/>
      <c r="J134" s="14"/>
      <c r="K134" s="14"/>
      <c r="L134" s="14"/>
    </row>
    <row r="135" spans="1:12" s="16" customFormat="1">
      <c r="A135" s="20"/>
      <c r="F135" s="14"/>
      <c r="G135" s="14"/>
      <c r="H135" s="14"/>
      <c r="I135" s="14"/>
      <c r="J135" s="14"/>
      <c r="K135" s="14"/>
      <c r="L135" s="14"/>
    </row>
    <row r="136" spans="1:12" s="16" customFormat="1">
      <c r="A136" s="20"/>
      <c r="F136" s="14"/>
      <c r="G136" s="14"/>
      <c r="H136" s="14"/>
      <c r="I136" s="14"/>
      <c r="J136" s="14"/>
      <c r="K136" s="14"/>
      <c r="L136" s="14"/>
    </row>
    <row r="137" spans="1:12" s="16" customFormat="1">
      <c r="A137" s="20"/>
      <c r="F137" s="14"/>
      <c r="G137" s="14"/>
      <c r="H137" s="14"/>
      <c r="I137" s="14"/>
      <c r="J137" s="14"/>
      <c r="K137" s="14"/>
      <c r="L137" s="14"/>
    </row>
    <row r="138" spans="1:12" s="16" customFormat="1">
      <c r="A138" s="20"/>
      <c r="F138" s="14"/>
      <c r="G138" s="14"/>
      <c r="H138" s="14"/>
      <c r="I138" s="14"/>
      <c r="J138" s="14"/>
      <c r="K138" s="14"/>
      <c r="L138" s="14"/>
    </row>
    <row r="139" spans="1:12" s="16" customFormat="1">
      <c r="A139" s="20"/>
      <c r="F139" s="14"/>
      <c r="G139" s="14"/>
      <c r="H139" s="14"/>
      <c r="I139" s="14"/>
      <c r="J139" s="14"/>
      <c r="K139" s="14"/>
      <c r="L139" s="14"/>
    </row>
    <row r="140" spans="1:12" s="16" customFormat="1">
      <c r="A140" s="20"/>
      <c r="F140" s="14"/>
      <c r="G140" s="14"/>
      <c r="H140" s="14"/>
      <c r="I140" s="14"/>
      <c r="J140" s="14"/>
      <c r="K140" s="14"/>
      <c r="L140" s="14"/>
    </row>
    <row r="141" spans="1:12" s="16" customFormat="1">
      <c r="A141" s="20"/>
      <c r="F141" s="14"/>
      <c r="G141" s="14"/>
      <c r="H141" s="14"/>
      <c r="I141" s="14"/>
      <c r="J141" s="14"/>
      <c r="K141" s="14"/>
      <c r="L141" s="14"/>
    </row>
    <row r="142" spans="1:12" s="16" customFormat="1">
      <c r="A142" s="20"/>
      <c r="F142" s="14"/>
      <c r="G142" s="14"/>
      <c r="H142" s="14"/>
      <c r="I142" s="14"/>
      <c r="J142" s="14"/>
      <c r="K142" s="14"/>
      <c r="L142" s="14"/>
    </row>
    <row r="143" spans="1:12" s="16" customFormat="1">
      <c r="A143" s="20"/>
      <c r="F143" s="14"/>
      <c r="G143" s="14"/>
      <c r="H143" s="14"/>
      <c r="I143" s="14"/>
      <c r="J143" s="14"/>
      <c r="K143" s="14"/>
      <c r="L143" s="14"/>
    </row>
    <row r="144" spans="1:12" s="16" customFormat="1">
      <c r="A144" s="20"/>
      <c r="F144" s="14"/>
      <c r="G144" s="14"/>
      <c r="H144" s="14"/>
      <c r="I144" s="14"/>
      <c r="J144" s="14"/>
      <c r="K144" s="14"/>
      <c r="L144" s="14"/>
    </row>
    <row r="145" spans="1:12" s="16" customFormat="1">
      <c r="A145" s="20"/>
      <c r="F145" s="14"/>
      <c r="G145" s="14"/>
      <c r="H145" s="14"/>
      <c r="I145" s="14"/>
      <c r="J145" s="14"/>
      <c r="K145" s="14"/>
      <c r="L145" s="14"/>
    </row>
    <row r="146" spans="1:12" s="16" customFormat="1">
      <c r="A146" s="20"/>
      <c r="F146" s="14"/>
      <c r="G146" s="14"/>
      <c r="H146" s="14"/>
      <c r="I146" s="14"/>
      <c r="J146" s="14"/>
      <c r="K146" s="14"/>
      <c r="L146" s="14"/>
    </row>
    <row r="147" spans="1:12" s="16" customFormat="1">
      <c r="A147" s="20"/>
      <c r="F147" s="14"/>
      <c r="G147" s="14"/>
      <c r="H147" s="14"/>
      <c r="I147" s="14"/>
      <c r="J147" s="14"/>
      <c r="K147" s="14"/>
      <c r="L147" s="14"/>
    </row>
    <row r="148" spans="1:12" s="16" customFormat="1">
      <c r="A148" s="20"/>
      <c r="F148" s="14"/>
      <c r="G148" s="14"/>
      <c r="H148" s="14"/>
      <c r="I148" s="14"/>
      <c r="J148" s="14"/>
      <c r="K148" s="14"/>
      <c r="L148" s="14"/>
    </row>
    <row r="149" spans="1:12" s="16" customFormat="1">
      <c r="A149" s="20"/>
      <c r="F149" s="14"/>
      <c r="G149" s="14"/>
      <c r="H149" s="14"/>
      <c r="I149" s="14"/>
      <c r="J149" s="14"/>
      <c r="K149" s="14"/>
      <c r="L149" s="14"/>
    </row>
    <row r="150" spans="1:12" s="16" customFormat="1">
      <c r="A150" s="20"/>
      <c r="F150" s="14"/>
      <c r="G150" s="14"/>
      <c r="H150" s="14"/>
      <c r="I150" s="14"/>
      <c r="J150" s="14"/>
      <c r="K150" s="14"/>
      <c r="L150" s="14"/>
    </row>
    <row r="151" spans="1:12" s="16" customFormat="1">
      <c r="A151" s="20"/>
      <c r="F151" s="14"/>
      <c r="G151" s="14"/>
      <c r="H151" s="14"/>
      <c r="I151" s="14"/>
      <c r="J151" s="14"/>
      <c r="K151" s="14"/>
      <c r="L151" s="14"/>
    </row>
    <row r="152" spans="1:12" s="16" customFormat="1">
      <c r="A152" s="20"/>
      <c r="F152" s="14"/>
      <c r="G152" s="14"/>
      <c r="H152" s="14"/>
      <c r="I152" s="14"/>
      <c r="J152" s="14"/>
      <c r="K152" s="14"/>
      <c r="L152" s="14"/>
    </row>
    <row r="153" spans="1:12" s="16" customFormat="1">
      <c r="A153" s="20"/>
      <c r="F153" s="14"/>
      <c r="G153" s="14"/>
      <c r="H153" s="14"/>
      <c r="I153" s="14"/>
      <c r="J153" s="14"/>
      <c r="K153" s="14"/>
      <c r="L153" s="14"/>
    </row>
    <row r="154" spans="1:12" s="16" customFormat="1">
      <c r="A154" s="20"/>
      <c r="F154" s="14"/>
      <c r="G154" s="14"/>
      <c r="H154" s="14"/>
      <c r="I154" s="14"/>
      <c r="J154" s="14"/>
      <c r="K154" s="14"/>
      <c r="L154" s="14"/>
    </row>
    <row r="155" spans="1:12" s="16" customFormat="1">
      <c r="A155" s="20"/>
      <c r="F155" s="14"/>
      <c r="G155" s="14"/>
      <c r="H155" s="14"/>
      <c r="I155" s="14"/>
      <c r="J155" s="14"/>
      <c r="K155" s="14"/>
      <c r="L155" s="14"/>
    </row>
    <row r="156" spans="1:12" s="16" customFormat="1">
      <c r="A156" s="20"/>
      <c r="F156" s="14"/>
      <c r="G156" s="14"/>
      <c r="H156" s="14"/>
      <c r="I156" s="14"/>
      <c r="J156" s="14"/>
      <c r="K156" s="14"/>
      <c r="L156" s="14"/>
    </row>
    <row r="157" spans="1:12" s="16" customFormat="1">
      <c r="A157" s="20"/>
      <c r="F157" s="14"/>
      <c r="G157" s="14"/>
      <c r="H157" s="14"/>
      <c r="I157" s="14"/>
      <c r="J157" s="14"/>
      <c r="K157" s="14"/>
      <c r="L157" s="14"/>
    </row>
    <row r="158" spans="1:12" s="16" customFormat="1">
      <c r="A158" s="20"/>
      <c r="F158" s="14"/>
      <c r="G158" s="14"/>
      <c r="H158" s="14"/>
      <c r="I158" s="14"/>
      <c r="J158" s="14"/>
      <c r="K158" s="14"/>
      <c r="L158" s="14"/>
    </row>
    <row r="159" spans="1:12" s="16" customFormat="1">
      <c r="A159" s="20"/>
      <c r="F159" s="14"/>
      <c r="G159" s="14"/>
      <c r="H159" s="14"/>
      <c r="I159" s="14"/>
      <c r="J159" s="14"/>
      <c r="K159" s="14"/>
      <c r="L159" s="14"/>
    </row>
    <row r="160" spans="1:12" s="16" customFormat="1">
      <c r="A160" s="20"/>
      <c r="F160" s="14"/>
      <c r="G160" s="14"/>
      <c r="H160" s="14"/>
      <c r="I160" s="14"/>
      <c r="J160" s="14"/>
      <c r="K160" s="14"/>
      <c r="L160" s="14"/>
    </row>
    <row r="161" spans="1:12" s="16" customFormat="1">
      <c r="A161" s="20"/>
      <c r="F161" s="14"/>
      <c r="G161" s="14"/>
      <c r="H161" s="14"/>
      <c r="I161" s="14"/>
      <c r="J161" s="14"/>
      <c r="K161" s="14"/>
      <c r="L161" s="14"/>
    </row>
    <row r="162" spans="1:12" s="16" customFormat="1">
      <c r="A162" s="20"/>
      <c r="F162" s="14"/>
      <c r="G162" s="14"/>
      <c r="H162" s="14"/>
      <c r="I162" s="14"/>
      <c r="J162" s="14"/>
      <c r="K162" s="14"/>
      <c r="L162" s="14"/>
    </row>
    <row r="163" spans="1:12" s="16" customFormat="1">
      <c r="A163" s="20"/>
      <c r="F163" s="14"/>
      <c r="G163" s="14"/>
      <c r="H163" s="14"/>
      <c r="I163" s="14"/>
      <c r="J163" s="14"/>
      <c r="K163" s="14"/>
      <c r="L163" s="14"/>
    </row>
    <row r="164" spans="1:12" s="16" customFormat="1">
      <c r="A164" s="20"/>
      <c r="F164" s="14"/>
      <c r="G164" s="14"/>
      <c r="H164" s="14"/>
      <c r="I164" s="14"/>
      <c r="J164" s="14"/>
      <c r="K164" s="14"/>
      <c r="L164" s="14"/>
    </row>
    <row r="165" spans="1:12" s="16" customFormat="1">
      <c r="A165" s="20"/>
      <c r="F165" s="14"/>
      <c r="G165" s="14"/>
      <c r="H165" s="14"/>
      <c r="I165" s="14"/>
      <c r="J165" s="14"/>
      <c r="K165" s="14"/>
      <c r="L165" s="14"/>
    </row>
    <row r="166" spans="1:12" s="16" customFormat="1">
      <c r="A166" s="20"/>
      <c r="F166" s="14"/>
      <c r="G166" s="14"/>
      <c r="H166" s="14"/>
      <c r="I166" s="14"/>
      <c r="J166" s="14"/>
      <c r="K166" s="14"/>
      <c r="L166" s="14"/>
    </row>
    <row r="167" spans="1:12" s="16" customFormat="1">
      <c r="A167" s="20"/>
      <c r="F167" s="14"/>
      <c r="G167" s="14"/>
      <c r="H167" s="14"/>
      <c r="I167" s="14"/>
      <c r="J167" s="14"/>
      <c r="K167" s="14"/>
      <c r="L167" s="14"/>
    </row>
    <row r="168" spans="1:12" s="16" customFormat="1">
      <c r="A168" s="20"/>
      <c r="F168" s="14"/>
      <c r="G168" s="14"/>
      <c r="H168" s="14"/>
      <c r="I168" s="14"/>
      <c r="J168" s="14"/>
      <c r="K168" s="14"/>
      <c r="L168" s="14"/>
    </row>
    <row r="169" spans="1:12" s="16" customFormat="1">
      <c r="A169" s="20"/>
      <c r="F169" s="14"/>
      <c r="G169" s="14"/>
      <c r="H169" s="14"/>
      <c r="I169" s="14"/>
      <c r="J169" s="14"/>
      <c r="K169" s="14"/>
      <c r="L169" s="14"/>
    </row>
    <row r="170" spans="1:12" s="16" customFormat="1">
      <c r="A170" s="20"/>
      <c r="F170" s="14"/>
      <c r="G170" s="14"/>
      <c r="H170" s="14"/>
      <c r="I170" s="14"/>
      <c r="J170" s="14"/>
      <c r="K170" s="14"/>
      <c r="L170" s="14"/>
    </row>
    <row r="171" spans="1:12" s="16" customFormat="1">
      <c r="A171" s="20"/>
      <c r="F171" s="14"/>
      <c r="G171" s="14"/>
      <c r="H171" s="14"/>
      <c r="I171" s="14"/>
      <c r="J171" s="14"/>
      <c r="K171" s="14"/>
      <c r="L171" s="14"/>
    </row>
    <row r="172" spans="1:12" s="16" customFormat="1">
      <c r="A172" s="20"/>
      <c r="F172" s="14"/>
      <c r="G172" s="14"/>
      <c r="H172" s="14"/>
      <c r="I172" s="14"/>
      <c r="J172" s="14"/>
      <c r="K172" s="14"/>
      <c r="L172" s="14"/>
    </row>
    <row r="173" spans="1:12" s="16" customFormat="1">
      <c r="A173" s="20"/>
      <c r="F173" s="14"/>
      <c r="G173" s="14"/>
      <c r="H173" s="14"/>
      <c r="I173" s="14"/>
      <c r="J173" s="14"/>
      <c r="K173" s="14"/>
      <c r="L173" s="14"/>
    </row>
    <row r="174" spans="1:12" s="16" customFormat="1">
      <c r="A174" s="20"/>
      <c r="F174" s="14"/>
      <c r="G174" s="14"/>
      <c r="H174" s="14"/>
      <c r="I174" s="14"/>
      <c r="J174" s="14"/>
      <c r="K174" s="14"/>
      <c r="L174" s="14"/>
    </row>
    <row r="175" spans="1:12" s="16" customFormat="1">
      <c r="A175" s="20"/>
      <c r="F175" s="14"/>
      <c r="G175" s="14"/>
      <c r="H175" s="14"/>
      <c r="I175" s="14"/>
      <c r="J175" s="14"/>
      <c r="K175" s="14"/>
      <c r="L175" s="14"/>
    </row>
    <row r="176" spans="1:12" s="16" customFormat="1">
      <c r="A176" s="20"/>
      <c r="F176" s="14"/>
      <c r="G176" s="14"/>
      <c r="H176" s="14"/>
      <c r="I176" s="14"/>
      <c r="J176" s="14"/>
      <c r="K176" s="14"/>
      <c r="L176" s="14"/>
    </row>
    <row r="177" spans="1:12" s="16" customFormat="1">
      <c r="A177" s="20"/>
      <c r="F177" s="14"/>
      <c r="G177" s="14"/>
      <c r="H177" s="14"/>
      <c r="I177" s="14"/>
      <c r="J177" s="14"/>
      <c r="K177" s="14"/>
      <c r="L177" s="14"/>
    </row>
    <row r="178" spans="1:12" s="16" customFormat="1">
      <c r="A178" s="20"/>
      <c r="F178" s="14"/>
      <c r="G178" s="14"/>
      <c r="H178" s="14"/>
      <c r="I178" s="14"/>
      <c r="J178" s="14"/>
      <c r="K178" s="14"/>
      <c r="L178" s="14"/>
    </row>
    <row r="179" spans="1:12" s="16" customFormat="1">
      <c r="A179" s="20"/>
      <c r="F179" s="14"/>
      <c r="G179" s="14"/>
      <c r="H179" s="14"/>
      <c r="I179" s="14"/>
      <c r="J179" s="14"/>
      <c r="K179" s="14"/>
      <c r="L179" s="14"/>
    </row>
    <row r="180" spans="1:12" s="16" customFormat="1">
      <c r="A180" s="20"/>
      <c r="F180" s="14"/>
      <c r="G180" s="14"/>
      <c r="H180" s="14"/>
      <c r="I180" s="14"/>
      <c r="J180" s="14"/>
      <c r="K180" s="14"/>
      <c r="L180" s="14"/>
    </row>
    <row r="181" spans="1:12" s="16" customFormat="1">
      <c r="A181" s="20"/>
      <c r="F181" s="14"/>
      <c r="G181" s="14"/>
      <c r="H181" s="14"/>
      <c r="I181" s="14"/>
      <c r="J181" s="14"/>
      <c r="K181" s="14"/>
      <c r="L181" s="14"/>
    </row>
    <row r="182" spans="1:12" s="16" customFormat="1">
      <c r="A182" s="20"/>
      <c r="F182" s="14"/>
      <c r="G182" s="14"/>
      <c r="H182" s="14"/>
      <c r="I182" s="14"/>
      <c r="J182" s="14"/>
      <c r="K182" s="14"/>
      <c r="L182" s="14"/>
    </row>
    <row r="183" spans="1:12" s="16" customFormat="1">
      <c r="A183" s="20"/>
      <c r="F183" s="14"/>
      <c r="G183" s="14"/>
      <c r="H183" s="14"/>
      <c r="I183" s="14"/>
      <c r="J183" s="14"/>
      <c r="K183" s="14"/>
      <c r="L183" s="14"/>
    </row>
    <row r="184" spans="1:12" s="16" customFormat="1">
      <c r="A184" s="20"/>
      <c r="F184" s="14"/>
      <c r="G184" s="14"/>
      <c r="H184" s="14"/>
      <c r="I184" s="14"/>
      <c r="J184" s="14"/>
      <c r="K184" s="14"/>
      <c r="L184" s="14"/>
    </row>
    <row r="185" spans="1:12" s="16" customFormat="1">
      <c r="A185" s="20"/>
      <c r="F185" s="14"/>
      <c r="G185" s="14"/>
      <c r="H185" s="14"/>
      <c r="I185" s="14"/>
      <c r="J185" s="14"/>
      <c r="K185" s="14"/>
      <c r="L185" s="14"/>
    </row>
    <row r="186" spans="1:12" s="16" customFormat="1">
      <c r="A186" s="20"/>
      <c r="F186" s="14"/>
      <c r="G186" s="14"/>
      <c r="H186" s="14"/>
      <c r="I186" s="14"/>
      <c r="J186" s="14"/>
      <c r="K186" s="14"/>
      <c r="L186" s="14"/>
    </row>
    <row r="187" spans="1:12" s="16" customFormat="1">
      <c r="A187" s="20"/>
      <c r="F187" s="14"/>
      <c r="G187" s="14"/>
      <c r="H187" s="14"/>
      <c r="I187" s="14"/>
      <c r="J187" s="14"/>
      <c r="K187" s="14"/>
      <c r="L187" s="14"/>
    </row>
    <row r="188" spans="1:12" s="16" customFormat="1">
      <c r="A188" s="20"/>
      <c r="F188" s="14"/>
      <c r="G188" s="14"/>
      <c r="H188" s="14"/>
      <c r="I188" s="14"/>
      <c r="J188" s="14"/>
      <c r="K188" s="14"/>
      <c r="L188" s="14"/>
    </row>
    <row r="189" spans="1:12" s="16" customFormat="1">
      <c r="A189" s="20"/>
      <c r="F189" s="14"/>
      <c r="G189" s="14"/>
      <c r="H189" s="14"/>
      <c r="I189" s="14"/>
      <c r="J189" s="14"/>
      <c r="K189" s="14"/>
      <c r="L189" s="14"/>
    </row>
    <row r="190" spans="1:12" s="16" customFormat="1">
      <c r="A190" s="20"/>
      <c r="F190" s="14"/>
      <c r="G190" s="14"/>
      <c r="H190" s="14"/>
      <c r="I190" s="14"/>
      <c r="J190" s="14"/>
      <c r="K190" s="14"/>
      <c r="L190" s="14"/>
    </row>
    <row r="191" spans="1:12" s="16" customFormat="1">
      <c r="A191" s="20"/>
      <c r="F191" s="14"/>
      <c r="G191" s="14"/>
      <c r="H191" s="14"/>
      <c r="I191" s="14"/>
      <c r="J191" s="14"/>
      <c r="K191" s="14"/>
      <c r="L191" s="14"/>
    </row>
    <row r="192" spans="1:12" s="16" customFormat="1">
      <c r="A192" s="20"/>
      <c r="F192" s="14"/>
      <c r="G192" s="14"/>
      <c r="H192" s="14"/>
      <c r="I192" s="14"/>
      <c r="J192" s="14"/>
      <c r="K192" s="14"/>
      <c r="L192" s="14"/>
    </row>
    <row r="193" spans="1:12" s="16" customFormat="1">
      <c r="A193" s="20"/>
      <c r="F193" s="14"/>
      <c r="G193" s="14"/>
      <c r="H193" s="14"/>
      <c r="I193" s="14"/>
      <c r="J193" s="14"/>
      <c r="K193" s="14"/>
      <c r="L193" s="14"/>
    </row>
    <row r="194" spans="1:12" s="16" customFormat="1">
      <c r="A194" s="20"/>
      <c r="F194" s="14"/>
      <c r="G194" s="14"/>
      <c r="H194" s="14"/>
      <c r="I194" s="14"/>
      <c r="J194" s="14"/>
      <c r="K194" s="14"/>
      <c r="L194" s="14"/>
    </row>
    <row r="195" spans="1:12" s="16" customFormat="1">
      <c r="A195" s="20"/>
      <c r="F195" s="14"/>
      <c r="G195" s="14"/>
      <c r="H195" s="14"/>
      <c r="I195" s="14"/>
      <c r="J195" s="14"/>
      <c r="K195" s="14"/>
      <c r="L195" s="14"/>
    </row>
    <row r="196" spans="1:12" s="16" customFormat="1">
      <c r="A196" s="20"/>
      <c r="F196" s="14"/>
      <c r="G196" s="14"/>
      <c r="H196" s="14"/>
      <c r="I196" s="14"/>
      <c r="J196" s="14"/>
      <c r="K196" s="14"/>
      <c r="L196" s="14"/>
    </row>
    <row r="197" spans="1:12" s="16" customFormat="1">
      <c r="A197" s="20"/>
      <c r="F197" s="14"/>
      <c r="G197" s="14"/>
      <c r="H197" s="14"/>
      <c r="I197" s="14"/>
      <c r="J197" s="14"/>
      <c r="K197" s="14"/>
      <c r="L197" s="14"/>
    </row>
    <row r="198" spans="1:12" s="16" customFormat="1">
      <c r="A198" s="20"/>
      <c r="F198" s="14"/>
      <c r="G198" s="14"/>
      <c r="H198" s="14"/>
      <c r="I198" s="14"/>
      <c r="J198" s="14"/>
      <c r="K198" s="14"/>
      <c r="L198" s="14"/>
    </row>
    <row r="199" spans="1:12" s="16" customFormat="1">
      <c r="A199" s="20"/>
      <c r="F199" s="14"/>
      <c r="G199" s="14"/>
      <c r="H199" s="14"/>
      <c r="I199" s="14"/>
      <c r="J199" s="14"/>
      <c r="K199" s="14"/>
      <c r="L199" s="14"/>
    </row>
    <row r="200" spans="1:12" s="16" customFormat="1">
      <c r="A200" s="20"/>
      <c r="F200" s="14"/>
      <c r="G200" s="14"/>
      <c r="H200" s="14"/>
      <c r="I200" s="14"/>
      <c r="J200" s="14"/>
      <c r="K200" s="14"/>
      <c r="L200" s="14"/>
    </row>
  </sheetData>
  <mergeCells count="11">
    <mergeCell ref="A6:J6"/>
    <mergeCell ref="A19:J19"/>
    <mergeCell ref="A1:J1"/>
    <mergeCell ref="A3:A4"/>
    <mergeCell ref="B3:B4"/>
    <mergeCell ref="C3:C4"/>
    <mergeCell ref="D3:D4"/>
    <mergeCell ref="E3:E4"/>
    <mergeCell ref="F3:F4"/>
    <mergeCell ref="G3:J3"/>
    <mergeCell ref="I2:J2"/>
  </mergeCells>
  <phoneticPr fontId="3" type="noConversion"/>
  <pageMargins left="1.1811023622047245" right="0.39370078740157483" top="0.78740157480314965" bottom="0.78740157480314965" header="0.39370078740157483" footer="0.11811023622047245"/>
  <pageSetup paperSize="9" scale="56" fitToHeight="2" orientation="landscape" verticalDpi="300" r:id="rId1"/>
  <headerFooter alignWithMargins="0">
    <oddHeader>&amp;C&amp;"Times New Roman,обычный"&amp;14 
7&amp;R
&amp;"Times New Roman,обычный"&amp;14Продовження додатка 1
Таблиця 2</oddHeader>
  </headerFooter>
  <rowBreaks count="1" manualBreakCount="1">
    <brk id="29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3:J109"/>
  <sheetViews>
    <sheetView zoomScale="75" zoomScaleNormal="75" zoomScaleSheetLayoutView="50" zoomScalePageLayoutView="75" workbookViewId="0">
      <selection activeCell="F28" sqref="F28"/>
    </sheetView>
  </sheetViews>
  <sheetFormatPr defaultColWidth="9.140625" defaultRowHeight="18.75"/>
  <cols>
    <col min="1" max="1" width="93.28515625" style="55" customWidth="1"/>
    <col min="2" max="2" width="15" style="55" customWidth="1"/>
    <col min="3" max="3" width="13.42578125" style="55" customWidth="1"/>
    <col min="4" max="10" width="16" style="55" customWidth="1"/>
    <col min="11" max="16384" width="9.140625" style="55"/>
  </cols>
  <sheetData>
    <row r="3" spans="1:10">
      <c r="A3" s="222" t="s">
        <v>336</v>
      </c>
      <c r="B3" s="222"/>
      <c r="C3" s="222"/>
      <c r="D3" s="222"/>
      <c r="E3" s="222"/>
      <c r="F3" s="222"/>
      <c r="G3" s="222"/>
      <c r="H3" s="222"/>
      <c r="I3" s="222"/>
      <c r="J3" s="222"/>
    </row>
    <row r="4" spans="1:10">
      <c r="A4" s="73"/>
      <c r="B4" s="73"/>
      <c r="C4" s="73"/>
      <c r="D4" s="73"/>
      <c r="E4" s="73"/>
      <c r="F4" s="73"/>
      <c r="G4" s="73"/>
      <c r="H4" s="73"/>
      <c r="I4" s="258" t="s">
        <v>420</v>
      </c>
      <c r="J4" s="258"/>
    </row>
    <row r="5" spans="1:10" ht="48" customHeight="1">
      <c r="A5" s="256" t="s">
        <v>204</v>
      </c>
      <c r="B5" s="251" t="s">
        <v>0</v>
      </c>
      <c r="C5" s="251" t="s">
        <v>478</v>
      </c>
      <c r="D5" s="251" t="s">
        <v>479</v>
      </c>
      <c r="E5" s="251" t="s">
        <v>480</v>
      </c>
      <c r="F5" s="219" t="s">
        <v>481</v>
      </c>
      <c r="G5" s="219" t="s">
        <v>158</v>
      </c>
      <c r="H5" s="219"/>
      <c r="I5" s="219"/>
      <c r="J5" s="219"/>
    </row>
    <row r="6" spans="1:10" ht="38.25" customHeight="1">
      <c r="A6" s="257"/>
      <c r="B6" s="251"/>
      <c r="C6" s="251"/>
      <c r="D6" s="251"/>
      <c r="E6" s="251"/>
      <c r="F6" s="219"/>
      <c r="G6" s="110" t="s">
        <v>159</v>
      </c>
      <c r="H6" s="110" t="s">
        <v>160</v>
      </c>
      <c r="I6" s="110" t="s">
        <v>161</v>
      </c>
      <c r="J6" s="110" t="s">
        <v>74</v>
      </c>
    </row>
    <row r="7" spans="1:10" ht="18" customHeight="1">
      <c r="A7" s="42">
        <v>1</v>
      </c>
      <c r="B7" s="110">
        <v>2</v>
      </c>
      <c r="C7" s="110">
        <v>3</v>
      </c>
      <c r="D7" s="110">
        <v>4</v>
      </c>
      <c r="E7" s="110">
        <v>5</v>
      </c>
      <c r="F7" s="110">
        <v>6</v>
      </c>
      <c r="G7" s="110">
        <v>7</v>
      </c>
      <c r="H7" s="110">
        <v>8</v>
      </c>
      <c r="I7" s="110">
        <v>9</v>
      </c>
      <c r="J7" s="110">
        <v>10</v>
      </c>
    </row>
    <row r="8" spans="1:10" s="128" customFormat="1" ht="20.100000000000001" customHeight="1">
      <c r="A8" s="125" t="s">
        <v>142</v>
      </c>
      <c r="B8" s="125"/>
      <c r="C8" s="126"/>
      <c r="D8" s="126"/>
      <c r="E8" s="126"/>
      <c r="F8" s="126"/>
      <c r="G8" s="126"/>
      <c r="H8" s="126"/>
      <c r="I8" s="126"/>
      <c r="J8" s="127"/>
    </row>
    <row r="9" spans="1:10" ht="20.100000000000001" customHeight="1">
      <c r="A9" s="45" t="s">
        <v>291</v>
      </c>
      <c r="B9" s="129">
        <v>3000</v>
      </c>
      <c r="C9" s="40">
        <v>3234</v>
      </c>
      <c r="D9" s="40"/>
      <c r="E9" s="40">
        <v>3339</v>
      </c>
      <c r="F9" s="40">
        <v>4207</v>
      </c>
      <c r="G9" s="40">
        <v>1040</v>
      </c>
      <c r="H9" s="40">
        <v>1034</v>
      </c>
      <c r="I9" s="40">
        <v>1042</v>
      </c>
      <c r="J9" s="40">
        <v>1091</v>
      </c>
    </row>
    <row r="10" spans="1:10" ht="20.100000000000001" customHeight="1">
      <c r="A10" s="41" t="s">
        <v>376</v>
      </c>
      <c r="B10" s="79">
        <v>3010</v>
      </c>
      <c r="C10" s="39">
        <v>3234</v>
      </c>
      <c r="D10" s="39"/>
      <c r="E10" s="39">
        <v>3339</v>
      </c>
      <c r="F10" s="39">
        <v>4207</v>
      </c>
      <c r="G10" s="40">
        <v>1040</v>
      </c>
      <c r="H10" s="40">
        <v>1034</v>
      </c>
      <c r="I10" s="40">
        <v>1042</v>
      </c>
      <c r="J10" s="40">
        <v>1091</v>
      </c>
    </row>
    <row r="11" spans="1:10" ht="20.100000000000001" customHeight="1">
      <c r="A11" s="41" t="s">
        <v>292</v>
      </c>
      <c r="B11" s="79">
        <v>3020</v>
      </c>
      <c r="C11" s="39"/>
      <c r="D11" s="39"/>
      <c r="E11" s="39"/>
      <c r="F11" s="39"/>
      <c r="G11" s="39"/>
      <c r="H11" s="39"/>
      <c r="I11" s="39"/>
      <c r="J11" s="39"/>
    </row>
    <row r="12" spans="1:10" ht="20.100000000000001" customHeight="1">
      <c r="A12" s="41" t="s">
        <v>293</v>
      </c>
      <c r="B12" s="79">
        <v>3021</v>
      </c>
      <c r="C12" s="39"/>
      <c r="D12" s="39"/>
      <c r="E12" s="39"/>
      <c r="F12" s="39"/>
      <c r="G12" s="39"/>
      <c r="H12" s="39"/>
      <c r="I12" s="39"/>
      <c r="J12" s="39"/>
    </row>
    <row r="13" spans="1:10" ht="20.100000000000001" customHeight="1">
      <c r="A13" s="41" t="s">
        <v>398</v>
      </c>
      <c r="B13" s="79">
        <v>3030</v>
      </c>
      <c r="C13" s="39"/>
      <c r="D13" s="39"/>
      <c r="E13" s="39"/>
      <c r="F13" s="39"/>
      <c r="G13" s="39"/>
      <c r="H13" s="39"/>
      <c r="I13" s="39"/>
      <c r="J13" s="39"/>
    </row>
    <row r="14" spans="1:10">
      <c r="A14" s="41" t="s">
        <v>294</v>
      </c>
      <c r="B14" s="79">
        <v>3040</v>
      </c>
      <c r="C14" s="39"/>
      <c r="D14" s="39"/>
      <c r="E14" s="39"/>
      <c r="F14" s="39"/>
      <c r="G14" s="39"/>
      <c r="H14" s="39"/>
      <c r="I14" s="39"/>
      <c r="J14" s="39"/>
    </row>
    <row r="15" spans="1:10">
      <c r="A15" s="41" t="s">
        <v>98</v>
      </c>
      <c r="B15" s="79">
        <v>3050</v>
      </c>
      <c r="C15" s="39"/>
      <c r="D15" s="39"/>
      <c r="E15" s="39"/>
      <c r="F15" s="39"/>
      <c r="G15" s="39"/>
      <c r="H15" s="39"/>
      <c r="I15" s="39"/>
      <c r="J15" s="39"/>
    </row>
    <row r="16" spans="1:10" ht="20.100000000000001" customHeight="1">
      <c r="A16" s="41" t="s">
        <v>96</v>
      </c>
      <c r="B16" s="62">
        <v>3051</v>
      </c>
      <c r="C16" s="39"/>
      <c r="D16" s="39"/>
      <c r="E16" s="39"/>
      <c r="F16" s="39"/>
      <c r="G16" s="39"/>
      <c r="H16" s="39"/>
      <c r="I16" s="39"/>
      <c r="J16" s="39"/>
    </row>
    <row r="17" spans="1:10" ht="20.100000000000001" customHeight="1">
      <c r="A17" s="41" t="s">
        <v>99</v>
      </c>
      <c r="B17" s="62">
        <v>3052</v>
      </c>
      <c r="C17" s="39"/>
      <c r="D17" s="39"/>
      <c r="E17" s="39"/>
      <c r="F17" s="39"/>
      <c r="G17" s="39"/>
      <c r="H17" s="39"/>
      <c r="I17" s="39"/>
      <c r="J17" s="39"/>
    </row>
    <row r="18" spans="1:10" ht="20.100000000000001" customHeight="1">
      <c r="A18" s="41" t="s">
        <v>121</v>
      </c>
      <c r="B18" s="62">
        <v>3053</v>
      </c>
      <c r="C18" s="39"/>
      <c r="D18" s="39"/>
      <c r="E18" s="39"/>
      <c r="F18" s="39"/>
      <c r="G18" s="39"/>
      <c r="H18" s="39"/>
      <c r="I18" s="39"/>
      <c r="J18" s="39"/>
    </row>
    <row r="19" spans="1:10" ht="20.100000000000001" customHeight="1">
      <c r="A19" s="41" t="s">
        <v>397</v>
      </c>
      <c r="B19" s="79">
        <v>3060</v>
      </c>
      <c r="C19" s="39"/>
      <c r="D19" s="39"/>
      <c r="E19" s="39"/>
      <c r="F19" s="39"/>
      <c r="G19" s="39"/>
      <c r="H19" s="39"/>
      <c r="I19" s="39"/>
      <c r="J19" s="39"/>
    </row>
    <row r="20" spans="1:10" ht="20.100000000000001" customHeight="1">
      <c r="A20" s="44" t="s">
        <v>295</v>
      </c>
      <c r="B20" s="116">
        <v>3100</v>
      </c>
      <c r="C20" s="38">
        <v>3269.3</v>
      </c>
      <c r="D20" s="40"/>
      <c r="E20" s="40">
        <v>3203</v>
      </c>
      <c r="F20" s="40">
        <v>4076</v>
      </c>
      <c r="G20" s="40">
        <v>1007</v>
      </c>
      <c r="H20" s="40">
        <v>1002</v>
      </c>
      <c r="I20" s="40">
        <v>1010</v>
      </c>
      <c r="J20" s="40">
        <v>1057</v>
      </c>
    </row>
    <row r="21" spans="1:10" ht="20.100000000000001" customHeight="1">
      <c r="A21" s="41" t="s">
        <v>296</v>
      </c>
      <c r="B21" s="79">
        <v>3110</v>
      </c>
      <c r="C21" s="39">
        <v>648</v>
      </c>
      <c r="D21" s="39"/>
      <c r="E21" s="39">
        <v>310</v>
      </c>
      <c r="F21" s="40">
        <v>460</v>
      </c>
      <c r="G21" s="40">
        <v>68</v>
      </c>
      <c r="H21" s="40">
        <v>153</v>
      </c>
      <c r="I21" s="40">
        <v>156</v>
      </c>
      <c r="J21" s="40">
        <v>83</v>
      </c>
    </row>
    <row r="22" spans="1:10" ht="20.100000000000001" customHeight="1">
      <c r="A22" s="41" t="s">
        <v>297</v>
      </c>
      <c r="B22" s="79">
        <v>3120</v>
      </c>
      <c r="C22" s="39">
        <v>1452</v>
      </c>
      <c r="D22" s="39"/>
      <c r="E22" s="39">
        <v>1667</v>
      </c>
      <c r="F22" s="40">
        <v>2060</v>
      </c>
      <c r="G22" s="40">
        <v>539</v>
      </c>
      <c r="H22" s="40">
        <v>478</v>
      </c>
      <c r="I22" s="40">
        <v>481</v>
      </c>
      <c r="J22" s="40">
        <v>562</v>
      </c>
    </row>
    <row r="23" spans="1:10" ht="20.100000000000001" customHeight="1">
      <c r="A23" s="41" t="s">
        <v>97</v>
      </c>
      <c r="B23" s="79">
        <v>3130</v>
      </c>
      <c r="C23" s="39"/>
      <c r="D23" s="39"/>
      <c r="E23" s="39"/>
      <c r="F23" s="39"/>
      <c r="G23" s="39"/>
      <c r="H23" s="39"/>
      <c r="I23" s="39"/>
      <c r="J23" s="39"/>
    </row>
    <row r="24" spans="1:10" ht="20.100000000000001" customHeight="1">
      <c r="A24" s="41" t="s">
        <v>96</v>
      </c>
      <c r="B24" s="62">
        <v>3131</v>
      </c>
      <c r="C24" s="39"/>
      <c r="D24" s="39"/>
      <c r="E24" s="39"/>
      <c r="F24" s="39"/>
      <c r="G24" s="39"/>
      <c r="H24" s="39"/>
      <c r="I24" s="39"/>
      <c r="J24" s="39"/>
    </row>
    <row r="25" spans="1:10" ht="20.100000000000001" customHeight="1">
      <c r="A25" s="41" t="s">
        <v>99</v>
      </c>
      <c r="B25" s="62">
        <v>3132</v>
      </c>
      <c r="C25" s="39"/>
      <c r="D25" s="39"/>
      <c r="E25" s="39"/>
      <c r="F25" s="39"/>
      <c r="G25" s="39"/>
      <c r="H25" s="39"/>
      <c r="I25" s="39"/>
      <c r="J25" s="39"/>
    </row>
    <row r="26" spans="1:10" ht="20.100000000000001" customHeight="1">
      <c r="A26" s="41" t="s">
        <v>121</v>
      </c>
      <c r="B26" s="62">
        <v>3133</v>
      </c>
      <c r="C26" s="39"/>
      <c r="D26" s="39"/>
      <c r="E26" s="39"/>
      <c r="F26" s="39"/>
      <c r="G26" s="39"/>
      <c r="H26" s="39"/>
      <c r="I26" s="39"/>
      <c r="J26" s="39"/>
    </row>
    <row r="27" spans="1:10" ht="20.100000000000001" customHeight="1">
      <c r="A27" s="41" t="s">
        <v>298</v>
      </c>
      <c r="B27" s="79">
        <v>3140</v>
      </c>
      <c r="C27" s="39">
        <v>715</v>
      </c>
      <c r="D27" s="39"/>
      <c r="E27" s="39">
        <v>801</v>
      </c>
      <c r="F27" s="40">
        <v>931</v>
      </c>
      <c r="G27" s="40">
        <v>237</v>
      </c>
      <c r="H27" s="40">
        <v>225</v>
      </c>
      <c r="I27" s="40">
        <v>226</v>
      </c>
      <c r="J27" s="40">
        <v>243</v>
      </c>
    </row>
    <row r="28" spans="1:10" ht="20.100000000000001" customHeight="1">
      <c r="A28" s="41" t="s">
        <v>299</v>
      </c>
      <c r="B28" s="62">
        <v>3141</v>
      </c>
      <c r="C28" s="39"/>
      <c r="D28" s="39"/>
      <c r="E28" s="39"/>
      <c r="F28" s="39">
        <v>4</v>
      </c>
      <c r="G28" s="39">
        <v>1</v>
      </c>
      <c r="H28" s="39">
        <v>1</v>
      </c>
      <c r="I28" s="39">
        <v>1</v>
      </c>
      <c r="J28" s="39">
        <v>1</v>
      </c>
    </row>
    <row r="29" spans="1:10" ht="20.100000000000001" customHeight="1">
      <c r="A29" s="41" t="s">
        <v>300</v>
      </c>
      <c r="B29" s="62">
        <v>3142</v>
      </c>
      <c r="C29" s="39">
        <v>382</v>
      </c>
      <c r="D29" s="39"/>
      <c r="E29" s="39">
        <v>428</v>
      </c>
      <c r="F29" s="39">
        <v>467</v>
      </c>
      <c r="G29" s="39">
        <v>116</v>
      </c>
      <c r="H29" s="39">
        <v>117</v>
      </c>
      <c r="I29" s="39">
        <v>117</v>
      </c>
      <c r="J29" s="39">
        <v>117</v>
      </c>
    </row>
    <row r="30" spans="1:10" ht="20.100000000000001" customHeight="1">
      <c r="A30" s="41" t="s">
        <v>90</v>
      </c>
      <c r="B30" s="62">
        <v>3143</v>
      </c>
      <c r="C30" s="39"/>
      <c r="D30" s="39"/>
      <c r="E30" s="39"/>
      <c r="F30" s="39"/>
      <c r="G30" s="39"/>
      <c r="H30" s="39"/>
      <c r="I30" s="39"/>
      <c r="J30" s="39"/>
    </row>
    <row r="31" spans="1:10" ht="20.100000000000001" customHeight="1">
      <c r="A31" s="41" t="s">
        <v>301</v>
      </c>
      <c r="B31" s="62">
        <v>3144</v>
      </c>
      <c r="C31" s="39"/>
      <c r="D31" s="39"/>
      <c r="E31" s="39"/>
      <c r="F31" s="39"/>
      <c r="G31" s="39"/>
      <c r="H31" s="39"/>
      <c r="I31" s="39"/>
      <c r="J31" s="39"/>
    </row>
    <row r="32" spans="1:10" ht="20.100000000000001" customHeight="1">
      <c r="A32" s="41" t="s">
        <v>89</v>
      </c>
      <c r="B32" s="62">
        <v>3145</v>
      </c>
      <c r="C32" s="39">
        <v>333</v>
      </c>
      <c r="D32" s="39"/>
      <c r="E32" s="39">
        <v>373</v>
      </c>
      <c r="F32" s="39">
        <v>460</v>
      </c>
      <c r="G32" s="39">
        <v>120</v>
      </c>
      <c r="H32" s="39">
        <v>107</v>
      </c>
      <c r="I32" s="39">
        <v>108</v>
      </c>
      <c r="J32" s="39">
        <v>125</v>
      </c>
    </row>
    <row r="33" spans="1:10" ht="20.100000000000001" customHeight="1">
      <c r="A33" s="41" t="s">
        <v>302</v>
      </c>
      <c r="B33" s="62">
        <v>3146</v>
      </c>
      <c r="C33" s="100">
        <v>0.3</v>
      </c>
      <c r="D33" s="39"/>
      <c r="E33" s="39"/>
      <c r="F33" s="40">
        <v>4</v>
      </c>
      <c r="G33" s="40">
        <v>1</v>
      </c>
      <c r="H33" s="40">
        <v>1</v>
      </c>
      <c r="I33" s="40">
        <v>1</v>
      </c>
      <c r="J33" s="40">
        <v>1</v>
      </c>
    </row>
    <row r="34" spans="1:10" ht="19.5" customHeight="1">
      <c r="A34" s="41" t="s">
        <v>470</v>
      </c>
      <c r="B34" s="62" t="s">
        <v>304</v>
      </c>
      <c r="C34" s="100">
        <v>0.3</v>
      </c>
      <c r="D34" s="39"/>
      <c r="E34" s="39"/>
      <c r="F34" s="39">
        <v>4</v>
      </c>
      <c r="G34" s="39">
        <v>1</v>
      </c>
      <c r="H34" s="39">
        <v>1</v>
      </c>
      <c r="I34" s="39">
        <v>1</v>
      </c>
      <c r="J34" s="39">
        <v>1</v>
      </c>
    </row>
    <row r="35" spans="1:10">
      <c r="A35" s="41" t="s">
        <v>303</v>
      </c>
      <c r="B35" s="62" t="s">
        <v>305</v>
      </c>
      <c r="C35" s="39"/>
      <c r="D35" s="39"/>
      <c r="E35" s="39"/>
      <c r="F35" s="39"/>
      <c r="G35" s="39"/>
      <c r="H35" s="39"/>
      <c r="I35" s="39"/>
      <c r="J35" s="39"/>
    </row>
    <row r="36" spans="1:10" ht="20.100000000000001" customHeight="1">
      <c r="A36" s="41" t="s">
        <v>438</v>
      </c>
      <c r="B36" s="62">
        <v>3150</v>
      </c>
      <c r="C36" s="39">
        <v>417</v>
      </c>
      <c r="D36" s="39"/>
      <c r="E36" s="39">
        <v>393</v>
      </c>
      <c r="F36" s="40">
        <v>601</v>
      </c>
      <c r="G36" s="40">
        <v>157</v>
      </c>
      <c r="H36" s="40">
        <v>140</v>
      </c>
      <c r="I36" s="40">
        <v>141</v>
      </c>
      <c r="J36" s="40">
        <v>163</v>
      </c>
    </row>
    <row r="37" spans="1:10" ht="20.100000000000001" customHeight="1">
      <c r="A37" s="113" t="s">
        <v>436</v>
      </c>
      <c r="B37" s="130" t="s">
        <v>434</v>
      </c>
      <c r="C37" s="39">
        <v>389</v>
      </c>
      <c r="D37" s="39"/>
      <c r="E37" s="39">
        <v>360</v>
      </c>
      <c r="F37" s="39">
        <v>563</v>
      </c>
      <c r="G37" s="39">
        <v>147</v>
      </c>
      <c r="H37" s="39">
        <v>131</v>
      </c>
      <c r="I37" s="39">
        <v>132</v>
      </c>
      <c r="J37" s="39">
        <v>153</v>
      </c>
    </row>
    <row r="38" spans="1:10" ht="20.100000000000001" customHeight="1">
      <c r="A38" s="113" t="s">
        <v>437</v>
      </c>
      <c r="B38" s="130" t="s">
        <v>435</v>
      </c>
      <c r="C38" s="39">
        <v>28</v>
      </c>
      <c r="D38" s="39"/>
      <c r="E38" s="39">
        <v>33</v>
      </c>
      <c r="F38" s="39">
        <v>38</v>
      </c>
      <c r="G38" s="39">
        <v>10</v>
      </c>
      <c r="H38" s="39">
        <v>9</v>
      </c>
      <c r="I38" s="39">
        <v>9</v>
      </c>
      <c r="J38" s="39">
        <v>10</v>
      </c>
    </row>
    <row r="39" spans="1:10" ht="20.100000000000001" customHeight="1">
      <c r="A39" s="41" t="s">
        <v>306</v>
      </c>
      <c r="B39" s="79">
        <v>3160</v>
      </c>
      <c r="C39" s="39"/>
      <c r="D39" s="39"/>
      <c r="E39" s="39"/>
      <c r="F39" s="39"/>
      <c r="G39" s="39"/>
      <c r="H39" s="39"/>
      <c r="I39" s="39"/>
      <c r="J39" s="39"/>
    </row>
    <row r="40" spans="1:10" ht="41.45" customHeight="1">
      <c r="A40" s="41" t="s">
        <v>439</v>
      </c>
      <c r="B40" s="79">
        <v>3170</v>
      </c>
      <c r="C40" s="39">
        <v>37</v>
      </c>
      <c r="D40" s="39"/>
      <c r="E40" s="39">
        <v>32</v>
      </c>
      <c r="F40" s="39">
        <v>20</v>
      </c>
      <c r="G40" s="39">
        <v>5</v>
      </c>
      <c r="H40" s="39">
        <v>5</v>
      </c>
      <c r="I40" s="39">
        <v>5</v>
      </c>
      <c r="J40" s="39">
        <v>5</v>
      </c>
    </row>
    <row r="41" spans="1:10" ht="20.100000000000001" customHeight="1">
      <c r="A41" s="44" t="s">
        <v>260</v>
      </c>
      <c r="B41" s="116">
        <v>3195</v>
      </c>
      <c r="C41" s="38">
        <v>3269.3</v>
      </c>
      <c r="D41" s="40"/>
      <c r="E41" s="40">
        <v>3203</v>
      </c>
      <c r="F41" s="40">
        <v>4076</v>
      </c>
      <c r="G41" s="40">
        <v>1007</v>
      </c>
      <c r="H41" s="40">
        <v>1002</v>
      </c>
      <c r="I41" s="40">
        <v>1010</v>
      </c>
      <c r="J41" s="40">
        <v>1057</v>
      </c>
    </row>
    <row r="42" spans="1:10" ht="20.100000000000001" customHeight="1">
      <c r="A42" s="125" t="s">
        <v>143</v>
      </c>
      <c r="B42" s="125"/>
      <c r="C42" s="126"/>
      <c r="D42" s="126"/>
      <c r="E42" s="126"/>
      <c r="F42" s="126"/>
      <c r="G42" s="126"/>
      <c r="H42" s="126"/>
      <c r="I42" s="126"/>
      <c r="J42" s="127"/>
    </row>
    <row r="43" spans="1:10" ht="20.100000000000001" customHeight="1">
      <c r="A43" s="45" t="s">
        <v>307</v>
      </c>
      <c r="B43" s="129">
        <v>3200</v>
      </c>
      <c r="C43" s="40"/>
      <c r="D43" s="40"/>
      <c r="E43" s="40"/>
      <c r="F43" s="40"/>
      <c r="G43" s="40"/>
      <c r="H43" s="40"/>
      <c r="I43" s="40"/>
      <c r="J43" s="40"/>
    </row>
    <row r="44" spans="1:10" ht="20.100000000000001" customHeight="1">
      <c r="A44" s="41" t="s">
        <v>308</v>
      </c>
      <c r="B44" s="62">
        <v>3210</v>
      </c>
      <c r="C44" s="39"/>
      <c r="D44" s="39"/>
      <c r="E44" s="39"/>
      <c r="F44" s="39"/>
      <c r="G44" s="39"/>
      <c r="H44" s="39"/>
      <c r="I44" s="39"/>
      <c r="J44" s="39"/>
    </row>
    <row r="45" spans="1:10" ht="20.100000000000001" customHeight="1">
      <c r="A45" s="41" t="s">
        <v>309</v>
      </c>
      <c r="B45" s="79">
        <v>3220</v>
      </c>
      <c r="C45" s="39"/>
      <c r="D45" s="39"/>
      <c r="E45" s="39"/>
      <c r="F45" s="39"/>
      <c r="G45" s="39"/>
      <c r="H45" s="39"/>
      <c r="I45" s="39"/>
      <c r="J45" s="39"/>
    </row>
    <row r="46" spans="1:10" ht="20.100000000000001" customHeight="1">
      <c r="A46" s="41" t="s">
        <v>55</v>
      </c>
      <c r="B46" s="79">
        <v>3230</v>
      </c>
      <c r="C46" s="39"/>
      <c r="D46" s="39"/>
      <c r="E46" s="39"/>
      <c r="F46" s="39"/>
      <c r="G46" s="39"/>
      <c r="H46" s="39"/>
      <c r="I46" s="39"/>
      <c r="J46" s="39"/>
    </row>
    <row r="47" spans="1:10" ht="20.100000000000001" customHeight="1">
      <c r="A47" s="41" t="s">
        <v>377</v>
      </c>
      <c r="B47" s="79">
        <v>3240</v>
      </c>
      <c r="C47" s="39"/>
      <c r="D47" s="39"/>
      <c r="E47" s="39"/>
      <c r="F47" s="39"/>
      <c r="G47" s="39"/>
      <c r="H47" s="39"/>
      <c r="I47" s="39"/>
      <c r="J47" s="39"/>
    </row>
    <row r="48" spans="1:10" ht="20.100000000000001" customHeight="1">
      <c r="A48" s="44" t="s">
        <v>310</v>
      </c>
      <c r="B48" s="116">
        <v>3255</v>
      </c>
      <c r="C48" s="40"/>
      <c r="D48" s="40"/>
      <c r="E48" s="40"/>
      <c r="F48" s="40"/>
      <c r="G48" s="40"/>
      <c r="H48" s="40"/>
      <c r="I48" s="40"/>
      <c r="J48" s="40"/>
    </row>
    <row r="49" spans="1:10" ht="20.100000000000001" customHeight="1">
      <c r="A49" s="41" t="s">
        <v>378</v>
      </c>
      <c r="B49" s="79">
        <v>3260</v>
      </c>
      <c r="C49" s="39"/>
      <c r="D49" s="39"/>
      <c r="E49" s="39"/>
      <c r="F49" s="39"/>
      <c r="G49" s="39"/>
      <c r="H49" s="39"/>
      <c r="I49" s="39"/>
      <c r="J49" s="39"/>
    </row>
    <row r="50" spans="1:10" ht="20.100000000000001" customHeight="1">
      <c r="A50" s="41" t="s">
        <v>379</v>
      </c>
      <c r="B50" s="79">
        <v>3265</v>
      </c>
      <c r="C50" s="39"/>
      <c r="D50" s="39"/>
      <c r="E50" s="39"/>
      <c r="F50" s="39"/>
      <c r="G50" s="39"/>
      <c r="H50" s="39"/>
      <c r="I50" s="39"/>
      <c r="J50" s="39"/>
    </row>
    <row r="51" spans="1:10" ht="20.100000000000001" customHeight="1">
      <c r="A51" s="41" t="s">
        <v>380</v>
      </c>
      <c r="B51" s="79">
        <v>3270</v>
      </c>
      <c r="C51" s="39"/>
      <c r="D51" s="39"/>
      <c r="E51" s="39"/>
      <c r="F51" s="39"/>
      <c r="G51" s="39"/>
      <c r="H51" s="39"/>
      <c r="I51" s="39"/>
      <c r="J51" s="39"/>
    </row>
    <row r="52" spans="1:10" ht="20.100000000000001" customHeight="1">
      <c r="A52" s="41" t="s">
        <v>56</v>
      </c>
      <c r="B52" s="79">
        <v>3275</v>
      </c>
      <c r="C52" s="39"/>
      <c r="D52" s="39"/>
      <c r="E52" s="39"/>
      <c r="F52" s="39"/>
      <c r="G52" s="39"/>
      <c r="H52" s="39"/>
      <c r="I52" s="39"/>
      <c r="J52" s="39"/>
    </row>
    <row r="53" spans="1:10" ht="20.100000000000001" customHeight="1">
      <c r="A53" s="41" t="s">
        <v>374</v>
      </c>
      <c r="B53" s="79">
        <v>3280</v>
      </c>
      <c r="C53" s="39"/>
      <c r="D53" s="39"/>
      <c r="E53" s="39"/>
      <c r="F53" s="39"/>
      <c r="G53" s="39"/>
      <c r="H53" s="39"/>
      <c r="I53" s="39"/>
      <c r="J53" s="39"/>
    </row>
    <row r="54" spans="1:10" ht="20.100000000000001" customHeight="1">
      <c r="A54" s="131" t="s">
        <v>144</v>
      </c>
      <c r="B54" s="132">
        <v>3295</v>
      </c>
      <c r="C54" s="40"/>
      <c r="D54" s="40"/>
      <c r="E54" s="40"/>
      <c r="F54" s="40"/>
      <c r="G54" s="40"/>
      <c r="H54" s="40"/>
      <c r="I54" s="40"/>
      <c r="J54" s="40"/>
    </row>
    <row r="55" spans="1:10" ht="20.100000000000001" customHeight="1">
      <c r="A55" s="125" t="s">
        <v>145</v>
      </c>
      <c r="B55" s="125"/>
      <c r="C55" s="126"/>
      <c r="D55" s="126"/>
      <c r="E55" s="126"/>
      <c r="F55" s="126"/>
      <c r="G55" s="126"/>
      <c r="H55" s="126"/>
      <c r="I55" s="126"/>
      <c r="J55" s="127"/>
    </row>
    <row r="56" spans="1:10" ht="20.100000000000001" customHeight="1">
      <c r="A56" s="44" t="s">
        <v>311</v>
      </c>
      <c r="B56" s="116">
        <v>3300</v>
      </c>
      <c r="C56" s="40"/>
      <c r="D56" s="40"/>
      <c r="E56" s="40"/>
      <c r="F56" s="40"/>
      <c r="G56" s="40"/>
      <c r="H56" s="40"/>
      <c r="I56" s="40"/>
      <c r="J56" s="40"/>
    </row>
    <row r="57" spans="1:10" ht="20.100000000000001" customHeight="1">
      <c r="A57" s="41" t="s">
        <v>312</v>
      </c>
      <c r="B57" s="79">
        <v>3310</v>
      </c>
      <c r="C57" s="39"/>
      <c r="D57" s="39"/>
      <c r="E57" s="39"/>
      <c r="F57" s="39"/>
      <c r="G57" s="39"/>
      <c r="H57" s="39"/>
      <c r="I57" s="39"/>
      <c r="J57" s="39"/>
    </row>
    <row r="58" spans="1:10" ht="20.100000000000001" customHeight="1">
      <c r="A58" s="41" t="s">
        <v>313</v>
      </c>
      <c r="B58" s="79">
        <v>3320</v>
      </c>
      <c r="C58" s="39"/>
      <c r="D58" s="39"/>
      <c r="E58" s="39"/>
      <c r="F58" s="39"/>
      <c r="G58" s="39"/>
      <c r="H58" s="39"/>
      <c r="I58" s="39"/>
      <c r="J58" s="39"/>
    </row>
    <row r="59" spans="1:10" ht="20.100000000000001" customHeight="1">
      <c r="A59" s="41" t="s">
        <v>96</v>
      </c>
      <c r="B59" s="62">
        <v>3321</v>
      </c>
      <c r="C59" s="39"/>
      <c r="D59" s="39"/>
      <c r="E59" s="39"/>
      <c r="F59" s="39"/>
      <c r="G59" s="39"/>
      <c r="H59" s="39"/>
      <c r="I59" s="39"/>
      <c r="J59" s="39"/>
    </row>
    <row r="60" spans="1:10" ht="20.100000000000001" customHeight="1">
      <c r="A60" s="41" t="s">
        <v>99</v>
      </c>
      <c r="B60" s="62">
        <v>3322</v>
      </c>
      <c r="C60" s="39"/>
      <c r="D60" s="39"/>
      <c r="E60" s="39"/>
      <c r="F60" s="39"/>
      <c r="G60" s="39"/>
      <c r="H60" s="39"/>
      <c r="I60" s="39"/>
      <c r="J60" s="39"/>
    </row>
    <row r="61" spans="1:10" ht="20.100000000000001" customHeight="1">
      <c r="A61" s="41" t="s">
        <v>121</v>
      </c>
      <c r="B61" s="62">
        <v>3323</v>
      </c>
      <c r="C61" s="39"/>
      <c r="D61" s="39"/>
      <c r="E61" s="39"/>
      <c r="F61" s="39"/>
      <c r="G61" s="39"/>
      <c r="H61" s="39"/>
      <c r="I61" s="39"/>
      <c r="J61" s="39"/>
    </row>
    <row r="62" spans="1:10" ht="20.100000000000001" customHeight="1">
      <c r="A62" s="41" t="s">
        <v>396</v>
      </c>
      <c r="B62" s="79">
        <v>3340</v>
      </c>
      <c r="C62" s="39"/>
      <c r="D62" s="39"/>
      <c r="E62" s="39"/>
      <c r="F62" s="39"/>
      <c r="G62" s="39"/>
      <c r="H62" s="39"/>
      <c r="I62" s="39"/>
      <c r="J62" s="39"/>
    </row>
    <row r="63" spans="1:10" ht="20.100000000000001" customHeight="1">
      <c r="A63" s="44" t="s">
        <v>314</v>
      </c>
      <c r="B63" s="116">
        <v>3345</v>
      </c>
      <c r="C63" s="40"/>
      <c r="D63" s="40"/>
      <c r="E63" s="40"/>
      <c r="F63" s="40"/>
      <c r="G63" s="40"/>
      <c r="H63" s="40"/>
      <c r="I63" s="40"/>
      <c r="J63" s="40"/>
    </row>
    <row r="64" spans="1:10" ht="20.100000000000001" customHeight="1">
      <c r="A64" s="41" t="s">
        <v>315</v>
      </c>
      <c r="B64" s="79">
        <v>3350</v>
      </c>
      <c r="C64" s="39"/>
      <c r="D64" s="39"/>
      <c r="E64" s="39"/>
      <c r="F64" s="39"/>
      <c r="G64" s="39"/>
      <c r="H64" s="39"/>
      <c r="I64" s="39"/>
      <c r="J64" s="39"/>
    </row>
    <row r="65" spans="1:10" ht="20.100000000000001" customHeight="1">
      <c r="A65" s="41" t="s">
        <v>316</v>
      </c>
      <c r="B65" s="62">
        <v>3360</v>
      </c>
      <c r="C65" s="39"/>
      <c r="D65" s="39"/>
      <c r="E65" s="39"/>
      <c r="F65" s="39"/>
      <c r="G65" s="39"/>
      <c r="H65" s="39"/>
      <c r="I65" s="39"/>
      <c r="J65" s="39"/>
    </row>
    <row r="66" spans="1:10" ht="20.100000000000001" customHeight="1">
      <c r="A66" s="41" t="s">
        <v>96</v>
      </c>
      <c r="B66" s="62">
        <v>3361</v>
      </c>
      <c r="C66" s="39"/>
      <c r="D66" s="39"/>
      <c r="E66" s="39"/>
      <c r="F66" s="39"/>
      <c r="G66" s="39"/>
      <c r="H66" s="39"/>
      <c r="I66" s="39"/>
      <c r="J66" s="39"/>
    </row>
    <row r="67" spans="1:10" ht="20.100000000000001" customHeight="1">
      <c r="A67" s="41" t="s">
        <v>99</v>
      </c>
      <c r="B67" s="62">
        <v>3362</v>
      </c>
      <c r="C67" s="39"/>
      <c r="D67" s="39"/>
      <c r="E67" s="39"/>
      <c r="F67" s="39"/>
      <c r="G67" s="39"/>
      <c r="H67" s="39"/>
      <c r="I67" s="39"/>
      <c r="J67" s="39"/>
    </row>
    <row r="68" spans="1:10" ht="20.100000000000001" customHeight="1">
      <c r="A68" s="41" t="s">
        <v>121</v>
      </c>
      <c r="B68" s="62">
        <v>3363</v>
      </c>
      <c r="C68" s="39"/>
      <c r="D68" s="39"/>
      <c r="E68" s="39"/>
      <c r="F68" s="39"/>
      <c r="G68" s="39"/>
      <c r="H68" s="39"/>
      <c r="I68" s="39"/>
      <c r="J68" s="39"/>
    </row>
    <row r="69" spans="1:10" ht="20.100000000000001" customHeight="1">
      <c r="A69" s="41" t="s">
        <v>317</v>
      </c>
      <c r="B69" s="62">
        <v>3370</v>
      </c>
      <c r="C69" s="39"/>
      <c r="D69" s="39"/>
      <c r="E69" s="39"/>
      <c r="F69" s="39"/>
      <c r="G69" s="39"/>
      <c r="H69" s="39"/>
      <c r="I69" s="39"/>
      <c r="J69" s="39"/>
    </row>
    <row r="70" spans="1:10" ht="20.100000000000001" customHeight="1">
      <c r="A70" s="41" t="s">
        <v>374</v>
      </c>
      <c r="B70" s="79">
        <v>3380</v>
      </c>
      <c r="C70" s="39"/>
      <c r="D70" s="39"/>
      <c r="E70" s="39"/>
      <c r="F70" s="39"/>
      <c r="G70" s="39"/>
      <c r="H70" s="39"/>
      <c r="I70" s="39"/>
      <c r="J70" s="39"/>
    </row>
    <row r="71" spans="1:10" ht="20.100000000000001" customHeight="1">
      <c r="A71" s="44" t="s">
        <v>146</v>
      </c>
      <c r="B71" s="116">
        <v>3395</v>
      </c>
      <c r="C71" s="40"/>
      <c r="D71" s="40"/>
      <c r="E71" s="40"/>
      <c r="F71" s="40"/>
      <c r="G71" s="40"/>
      <c r="H71" s="40"/>
      <c r="I71" s="40"/>
      <c r="J71" s="40"/>
    </row>
    <row r="72" spans="1:10" ht="20.100000000000001" customHeight="1">
      <c r="A72" s="44" t="s">
        <v>35</v>
      </c>
      <c r="B72" s="116">
        <v>3400</v>
      </c>
      <c r="C72" s="40"/>
      <c r="D72" s="40"/>
      <c r="E72" s="40"/>
      <c r="F72" s="40"/>
      <c r="G72" s="40"/>
      <c r="H72" s="40"/>
      <c r="I72" s="40"/>
      <c r="J72" s="40"/>
    </row>
    <row r="73" spans="1:10" s="133" customFormat="1" ht="20.100000000000001" customHeight="1">
      <c r="A73" s="41" t="s">
        <v>259</v>
      </c>
      <c r="B73" s="79">
        <v>3405</v>
      </c>
      <c r="C73" s="39">
        <v>44</v>
      </c>
      <c r="D73" s="39"/>
      <c r="E73" s="39">
        <v>1</v>
      </c>
      <c r="F73" s="39">
        <v>1</v>
      </c>
      <c r="G73" s="39"/>
      <c r="H73" s="39"/>
      <c r="I73" s="39"/>
      <c r="J73" s="39"/>
    </row>
    <row r="74" spans="1:10" s="133" customFormat="1" ht="20.100000000000001" customHeight="1">
      <c r="A74" s="43" t="s">
        <v>149</v>
      </c>
      <c r="B74" s="79">
        <v>3410</v>
      </c>
      <c r="C74" s="39" t="s">
        <v>466</v>
      </c>
      <c r="D74" s="39"/>
      <c r="E74" s="39"/>
      <c r="F74" s="39"/>
      <c r="G74" s="39"/>
      <c r="H74" s="39"/>
      <c r="I74" s="39"/>
      <c r="J74" s="39"/>
    </row>
    <row r="75" spans="1:10" s="133" customFormat="1" ht="20.100000000000001" customHeight="1">
      <c r="A75" s="41" t="s">
        <v>262</v>
      </c>
      <c r="B75" s="79">
        <v>3415</v>
      </c>
      <c r="C75" s="39">
        <v>1</v>
      </c>
      <c r="D75" s="39"/>
      <c r="E75" s="39">
        <v>1</v>
      </c>
      <c r="F75" s="39">
        <v>1</v>
      </c>
      <c r="G75" s="39"/>
      <c r="H75" s="39"/>
      <c r="I75" s="39"/>
      <c r="J75" s="39"/>
    </row>
    <row r="76" spans="1:10" s="133" customFormat="1" ht="20.100000000000001" customHeight="1">
      <c r="A76" s="55"/>
      <c r="B76" s="134"/>
      <c r="C76" s="135"/>
      <c r="D76" s="136"/>
      <c r="E76" s="136"/>
      <c r="F76" s="137"/>
      <c r="G76" s="136"/>
      <c r="H76" s="136"/>
      <c r="I76" s="136"/>
      <c r="J76" s="136"/>
    </row>
    <row r="77" spans="1:10" s="133" customFormat="1" ht="20.100000000000001" customHeight="1">
      <c r="A77" s="105" t="s">
        <v>455</v>
      </c>
      <c r="B77" s="106"/>
      <c r="C77" s="104" t="s">
        <v>109</v>
      </c>
      <c r="D77" s="104"/>
      <c r="E77" s="104"/>
      <c r="F77" s="104"/>
      <c r="G77" s="107"/>
      <c r="H77" s="138" t="s">
        <v>457</v>
      </c>
      <c r="I77" s="138"/>
      <c r="J77" s="138"/>
    </row>
    <row r="78" spans="1:10" s="133" customFormat="1" ht="20.100000000000001" customHeight="1">
      <c r="A78" s="49" t="s">
        <v>83</v>
      </c>
      <c r="B78" s="47"/>
      <c r="C78" s="49" t="s">
        <v>84</v>
      </c>
      <c r="D78" s="49"/>
      <c r="E78" s="49"/>
      <c r="F78" s="49"/>
      <c r="G78" s="53" t="s">
        <v>433</v>
      </c>
      <c r="H78" s="54" t="s">
        <v>456</v>
      </c>
      <c r="I78" s="54"/>
      <c r="J78" s="54"/>
    </row>
    <row r="79" spans="1:10" ht="18" customHeight="1">
      <c r="A79" s="139"/>
      <c r="B79" s="123"/>
      <c r="C79" s="123"/>
      <c r="D79" s="123"/>
      <c r="E79" s="123"/>
      <c r="F79" s="140"/>
      <c r="G79" s="140"/>
      <c r="H79" s="140"/>
      <c r="I79" s="140"/>
      <c r="J79" s="140"/>
    </row>
    <row r="80" spans="1:10">
      <c r="A80" s="139"/>
      <c r="B80" s="123"/>
      <c r="C80" s="123"/>
      <c r="D80" s="123"/>
      <c r="E80" s="123"/>
      <c r="F80" s="140"/>
      <c r="G80" s="140"/>
      <c r="H80" s="140"/>
      <c r="I80" s="140"/>
      <c r="J80" s="140"/>
    </row>
    <row r="81" spans="1:10">
      <c r="A81" s="139"/>
      <c r="B81" s="123"/>
      <c r="C81" s="123"/>
      <c r="D81" s="123"/>
      <c r="E81" s="123"/>
      <c r="F81" s="140"/>
      <c r="G81" s="140"/>
      <c r="H81" s="140"/>
      <c r="I81" s="140"/>
      <c r="J81" s="140"/>
    </row>
    <row r="82" spans="1:10">
      <c r="A82" s="139"/>
      <c r="B82" s="123"/>
      <c r="C82" s="123"/>
      <c r="D82" s="123"/>
      <c r="E82" s="123"/>
      <c r="F82" s="140"/>
      <c r="G82" s="140"/>
      <c r="H82" s="140"/>
      <c r="I82" s="140"/>
      <c r="J82" s="140"/>
    </row>
    <row r="83" spans="1:10">
      <c r="A83" s="139"/>
      <c r="B83" s="123"/>
      <c r="C83" s="123"/>
      <c r="D83" s="123"/>
      <c r="E83" s="123"/>
      <c r="F83" s="140"/>
      <c r="G83" s="140"/>
      <c r="H83" s="140"/>
      <c r="I83" s="140"/>
      <c r="J83" s="140"/>
    </row>
    <row r="84" spans="1:10">
      <c r="A84" s="139"/>
      <c r="B84" s="123"/>
      <c r="C84" s="123"/>
      <c r="D84" s="123"/>
      <c r="E84" s="123"/>
      <c r="F84" s="140"/>
      <c r="G84" s="140"/>
      <c r="H84" s="140"/>
      <c r="I84" s="140"/>
      <c r="J84" s="140"/>
    </row>
    <row r="85" spans="1:10">
      <c r="A85" s="139"/>
      <c r="B85" s="123"/>
      <c r="C85" s="123"/>
      <c r="D85" s="123"/>
      <c r="E85" s="123"/>
      <c r="F85" s="140"/>
      <c r="G85" s="140"/>
      <c r="H85" s="140"/>
      <c r="I85" s="140"/>
      <c r="J85" s="140"/>
    </row>
    <row r="86" spans="1:10">
      <c r="A86" s="139"/>
      <c r="B86" s="123"/>
      <c r="C86" s="123"/>
      <c r="D86" s="123"/>
      <c r="E86" s="123"/>
      <c r="F86" s="140"/>
      <c r="G86" s="140"/>
      <c r="H86" s="140"/>
      <c r="I86" s="140"/>
      <c r="J86" s="140"/>
    </row>
    <row r="87" spans="1:10">
      <c r="A87" s="139"/>
      <c r="B87" s="123"/>
      <c r="C87" s="123"/>
      <c r="D87" s="123"/>
      <c r="E87" s="123"/>
      <c r="F87" s="140"/>
      <c r="G87" s="140"/>
      <c r="H87" s="140"/>
      <c r="I87" s="140"/>
      <c r="J87" s="140"/>
    </row>
    <row r="88" spans="1:10">
      <c r="A88" s="139"/>
      <c r="B88" s="123"/>
      <c r="C88" s="123"/>
      <c r="D88" s="123"/>
      <c r="E88" s="123"/>
      <c r="F88" s="140"/>
      <c r="G88" s="140"/>
      <c r="H88" s="140"/>
      <c r="I88" s="140"/>
      <c r="J88" s="140"/>
    </row>
    <row r="89" spans="1:10">
      <c r="A89" s="139"/>
      <c r="B89" s="123"/>
      <c r="C89" s="123"/>
      <c r="D89" s="123"/>
      <c r="E89" s="123"/>
      <c r="F89" s="140"/>
      <c r="G89" s="140"/>
      <c r="H89" s="140"/>
      <c r="I89" s="140"/>
      <c r="J89" s="140"/>
    </row>
    <row r="90" spans="1:10">
      <c r="A90" s="139"/>
      <c r="B90" s="123"/>
      <c r="C90" s="123"/>
      <c r="D90" s="123"/>
      <c r="E90" s="123"/>
      <c r="F90" s="140"/>
      <c r="G90" s="140"/>
      <c r="H90" s="140"/>
      <c r="I90" s="140"/>
      <c r="J90" s="140"/>
    </row>
    <row r="91" spans="1:10">
      <c r="C91" s="54"/>
    </row>
    <row r="92" spans="1:10">
      <c r="C92" s="54"/>
    </row>
    <row r="93" spans="1:10">
      <c r="C93" s="54"/>
    </row>
    <row r="94" spans="1:10">
      <c r="C94" s="54"/>
    </row>
    <row r="95" spans="1:10">
      <c r="C95" s="54"/>
    </row>
    <row r="96" spans="1:10">
      <c r="C96" s="54"/>
    </row>
    <row r="97" spans="3:3">
      <c r="C97" s="54"/>
    </row>
    <row r="98" spans="3:3">
      <c r="C98" s="54"/>
    </row>
    <row r="99" spans="3:3">
      <c r="C99" s="54"/>
    </row>
    <row r="100" spans="3:3">
      <c r="C100" s="54"/>
    </row>
    <row r="101" spans="3:3">
      <c r="C101" s="54"/>
    </row>
    <row r="102" spans="3:3">
      <c r="C102" s="54"/>
    </row>
    <row r="103" spans="3:3">
      <c r="C103" s="54"/>
    </row>
    <row r="104" spans="3:3">
      <c r="C104" s="54"/>
    </row>
    <row r="105" spans="3:3">
      <c r="C105" s="54"/>
    </row>
    <row r="106" spans="3:3">
      <c r="C106" s="54"/>
    </row>
    <row r="107" spans="3:3">
      <c r="C107" s="54"/>
    </row>
    <row r="108" spans="3:3">
      <c r="C108" s="54"/>
    </row>
    <row r="109" spans="3:3">
      <c r="C109" s="54"/>
    </row>
  </sheetData>
  <mergeCells count="9">
    <mergeCell ref="A3:J3"/>
    <mergeCell ref="A5:A6"/>
    <mergeCell ref="B5:B6"/>
    <mergeCell ref="C5:C6"/>
    <mergeCell ref="D5:D6"/>
    <mergeCell ref="E5:E6"/>
    <mergeCell ref="F5:F6"/>
    <mergeCell ref="G5:J5"/>
    <mergeCell ref="I4:J4"/>
  </mergeCells>
  <phoneticPr fontId="3" type="noConversion"/>
  <pageMargins left="1.1811023622047245" right="0.39370078740157483" top="0.78740157480314965" bottom="0.78740157480314965" header="0.31496062992125984" footer="0.51181102362204722"/>
  <pageSetup paperSize="9" scale="54" orientation="landscape" r:id="rId1"/>
  <headerFooter alignWithMargins="0">
    <oddHeader>&amp;C&amp;"Times New Roman,обычный"&amp;14 
9&amp;R&amp;"Times New Roman,обычный"&amp;14
Продовження додатка 1
Таблиця 3</oddHeader>
  </headerFooter>
  <rowBreaks count="1" manualBreakCount="1">
    <brk id="41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A1:Q181"/>
  <sheetViews>
    <sheetView zoomScale="75" zoomScaleSheetLayoutView="50" workbookViewId="0">
      <selection activeCell="E11" sqref="E11"/>
    </sheetView>
  </sheetViews>
  <sheetFormatPr defaultColWidth="9.140625" defaultRowHeight="18.75"/>
  <cols>
    <col min="1" max="1" width="80.140625" style="3" customWidth="1"/>
    <col min="2" max="2" width="9.85546875" style="8" customWidth="1"/>
    <col min="3" max="5" width="19.42578125" style="8" customWidth="1"/>
    <col min="6" max="10" width="19.42578125" style="3" customWidth="1"/>
    <col min="11" max="11" width="9.5703125" style="3" customWidth="1"/>
    <col min="12" max="12" width="9.85546875" style="3" customWidth="1"/>
    <col min="13" max="16384" width="9.140625" style="3"/>
  </cols>
  <sheetData>
    <row r="1" spans="1:17">
      <c r="A1" s="222" t="s">
        <v>178</v>
      </c>
      <c r="B1" s="222"/>
      <c r="C1" s="222"/>
      <c r="D1" s="222"/>
      <c r="E1" s="222"/>
      <c r="F1" s="222"/>
      <c r="G1" s="222"/>
      <c r="H1" s="222"/>
      <c r="I1" s="222"/>
      <c r="J1" s="222"/>
    </row>
    <row r="2" spans="1:17">
      <c r="A2" s="259" t="s">
        <v>420</v>
      </c>
      <c r="B2" s="259"/>
      <c r="C2" s="259"/>
      <c r="D2" s="259"/>
      <c r="E2" s="259"/>
      <c r="F2" s="259"/>
      <c r="G2" s="259"/>
      <c r="H2" s="259"/>
      <c r="I2" s="259"/>
      <c r="J2" s="259"/>
    </row>
    <row r="3" spans="1:17" ht="43.5" customHeight="1">
      <c r="A3" s="218" t="s">
        <v>204</v>
      </c>
      <c r="B3" s="219" t="s">
        <v>18</v>
      </c>
      <c r="C3" s="219" t="s">
        <v>478</v>
      </c>
      <c r="D3" s="219" t="s">
        <v>482</v>
      </c>
      <c r="E3" s="251" t="s">
        <v>483</v>
      </c>
      <c r="F3" s="219" t="s">
        <v>481</v>
      </c>
      <c r="G3" s="219" t="s">
        <v>158</v>
      </c>
      <c r="H3" s="219"/>
      <c r="I3" s="219"/>
      <c r="J3" s="219"/>
    </row>
    <row r="4" spans="1:17" ht="56.25" customHeight="1">
      <c r="A4" s="218"/>
      <c r="B4" s="219"/>
      <c r="C4" s="219"/>
      <c r="D4" s="219"/>
      <c r="E4" s="251"/>
      <c r="F4" s="219"/>
      <c r="G4" s="110" t="s">
        <v>159</v>
      </c>
      <c r="H4" s="110" t="s">
        <v>160</v>
      </c>
      <c r="I4" s="110" t="s">
        <v>161</v>
      </c>
      <c r="J4" s="110" t="s">
        <v>74</v>
      </c>
    </row>
    <row r="5" spans="1:17">
      <c r="A5" s="6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  <c r="G5" s="42">
        <v>7</v>
      </c>
      <c r="H5" s="42">
        <v>8</v>
      </c>
      <c r="I5" s="42">
        <v>9</v>
      </c>
      <c r="J5" s="42">
        <v>10</v>
      </c>
    </row>
    <row r="6" spans="1:17" s="5" customFormat="1" ht="42.75" customHeight="1">
      <c r="A6" s="44" t="s">
        <v>88</v>
      </c>
      <c r="B6" s="141">
        <v>4000</v>
      </c>
      <c r="C6" s="40">
        <v>118</v>
      </c>
      <c r="D6" s="40" t="s">
        <v>466</v>
      </c>
      <c r="E6" s="40" t="s">
        <v>466</v>
      </c>
      <c r="F6" s="40" t="s">
        <v>466</v>
      </c>
      <c r="G6" s="40"/>
      <c r="H6" s="40"/>
      <c r="I6" s="40"/>
      <c r="J6" s="40"/>
    </row>
    <row r="7" spans="1:17" ht="20.100000000000001" customHeight="1">
      <c r="A7" s="41" t="s">
        <v>1</v>
      </c>
      <c r="B7" s="142" t="s">
        <v>183</v>
      </c>
      <c r="C7" s="39"/>
      <c r="D7" s="39"/>
      <c r="E7" s="39"/>
      <c r="F7" s="39"/>
      <c r="G7" s="39"/>
      <c r="H7" s="39"/>
      <c r="I7" s="39"/>
      <c r="J7" s="39"/>
    </row>
    <row r="8" spans="1:17" ht="20.100000000000001" customHeight="1">
      <c r="A8" s="41" t="s">
        <v>2</v>
      </c>
      <c r="B8" s="141">
        <v>4020</v>
      </c>
      <c r="C8" s="39">
        <v>118</v>
      </c>
      <c r="D8" s="39" t="s">
        <v>466</v>
      </c>
      <c r="E8" s="39" t="s">
        <v>466</v>
      </c>
      <c r="F8" s="39" t="s">
        <v>466</v>
      </c>
      <c r="G8" s="39"/>
      <c r="H8" s="39"/>
      <c r="I8" s="39"/>
      <c r="J8" s="39"/>
      <c r="Q8" s="7"/>
    </row>
    <row r="9" spans="1:17" ht="20.100000000000001" customHeight="1">
      <c r="A9" s="41" t="s">
        <v>33</v>
      </c>
      <c r="B9" s="142">
        <v>4030</v>
      </c>
      <c r="C9" s="39"/>
      <c r="D9" s="39"/>
      <c r="E9" s="39"/>
      <c r="F9" s="39"/>
      <c r="G9" s="39"/>
      <c r="H9" s="39"/>
      <c r="I9" s="39"/>
      <c r="J9" s="39"/>
      <c r="P9" s="7"/>
    </row>
    <row r="10" spans="1:17" ht="20.100000000000001" customHeight="1">
      <c r="A10" s="41" t="s">
        <v>3</v>
      </c>
      <c r="B10" s="141">
        <v>4040</v>
      </c>
      <c r="C10" s="39"/>
      <c r="D10" s="39"/>
      <c r="E10" s="39"/>
      <c r="F10" s="39"/>
      <c r="G10" s="39"/>
      <c r="H10" s="39"/>
      <c r="I10" s="39"/>
      <c r="J10" s="39"/>
    </row>
    <row r="11" spans="1:17" ht="37.5">
      <c r="A11" s="41" t="s">
        <v>69</v>
      </c>
      <c r="B11" s="142">
        <v>4050</v>
      </c>
      <c r="C11" s="39"/>
      <c r="D11" s="39"/>
      <c r="E11" s="39"/>
      <c r="F11" s="39"/>
      <c r="G11" s="39"/>
      <c r="H11" s="39"/>
      <c r="I11" s="39"/>
      <c r="J11" s="39"/>
    </row>
    <row r="12" spans="1:17">
      <c r="A12" s="41" t="s">
        <v>318</v>
      </c>
      <c r="B12" s="143">
        <v>4060</v>
      </c>
      <c r="C12" s="39"/>
      <c r="D12" s="39"/>
      <c r="E12" s="39"/>
      <c r="F12" s="39"/>
      <c r="G12" s="39"/>
      <c r="H12" s="39"/>
      <c r="I12" s="39"/>
      <c r="J12" s="39"/>
    </row>
    <row r="13" spans="1:17" ht="20.100000000000001" customHeight="1">
      <c r="B13" s="3"/>
      <c r="C13" s="3"/>
      <c r="D13" s="3"/>
      <c r="E13" s="3"/>
      <c r="F13" s="26"/>
      <c r="G13" s="26"/>
      <c r="H13" s="26"/>
      <c r="I13" s="26"/>
      <c r="J13" s="26"/>
    </row>
    <row r="14" spans="1:17" ht="20.100000000000001" customHeight="1">
      <c r="B14" s="3"/>
      <c r="C14" s="3"/>
      <c r="D14" s="3"/>
      <c r="E14" s="3"/>
      <c r="F14" s="26"/>
      <c r="G14" s="26"/>
      <c r="H14" s="26"/>
      <c r="I14" s="26"/>
      <c r="J14" s="26"/>
    </row>
    <row r="15" spans="1:17" s="2" customFormat="1" ht="20.100000000000001" customHeight="1">
      <c r="A15" s="4"/>
      <c r="C15" s="3"/>
      <c r="D15" s="3"/>
      <c r="E15" s="3"/>
      <c r="F15" s="3"/>
      <c r="G15" s="3"/>
      <c r="H15" s="3"/>
      <c r="I15" s="3"/>
      <c r="J15" s="3"/>
      <c r="K15" s="3"/>
    </row>
    <row r="16" spans="1:17">
      <c r="A16" s="19" t="s">
        <v>452</v>
      </c>
      <c r="B16" s="1"/>
      <c r="C16" s="242" t="s">
        <v>109</v>
      </c>
      <c r="D16" s="243"/>
      <c r="E16" s="243"/>
      <c r="F16" s="243"/>
      <c r="G16" s="6"/>
      <c r="H16" s="260" t="s">
        <v>454</v>
      </c>
      <c r="I16" s="261"/>
      <c r="J16" s="261"/>
    </row>
    <row r="17" spans="1:10">
      <c r="A17" s="8" t="s">
        <v>83</v>
      </c>
      <c r="B17" s="3"/>
      <c r="C17" s="245" t="s">
        <v>84</v>
      </c>
      <c r="D17" s="245"/>
      <c r="E17" s="245"/>
      <c r="F17" s="245"/>
      <c r="G17" s="9"/>
      <c r="H17" s="262" t="s">
        <v>105</v>
      </c>
      <c r="I17" s="262"/>
      <c r="J17" s="262"/>
    </row>
    <row r="18" spans="1:10">
      <c r="A18" s="18"/>
    </row>
    <row r="19" spans="1:10">
      <c r="A19" s="18"/>
    </row>
    <row r="20" spans="1:10">
      <c r="A20" s="18"/>
    </row>
    <row r="21" spans="1:10">
      <c r="A21" s="18"/>
    </row>
    <row r="22" spans="1:10">
      <c r="A22" s="18"/>
    </row>
    <row r="23" spans="1:10">
      <c r="A23" s="18"/>
    </row>
    <row r="24" spans="1:10">
      <c r="A24" s="18"/>
    </row>
    <row r="25" spans="1:10">
      <c r="A25" s="18"/>
    </row>
    <row r="26" spans="1:10">
      <c r="A26" s="18"/>
    </row>
    <row r="27" spans="1:10">
      <c r="A27" s="18"/>
    </row>
    <row r="28" spans="1:10">
      <c r="A28" s="18"/>
    </row>
    <row r="29" spans="1:10">
      <c r="A29" s="18"/>
    </row>
    <row r="30" spans="1:10">
      <c r="A30" s="18"/>
    </row>
    <row r="31" spans="1:10">
      <c r="A31" s="18"/>
    </row>
    <row r="32" spans="1:10">
      <c r="A32" s="18"/>
    </row>
    <row r="33" spans="1:1">
      <c r="A33" s="18"/>
    </row>
    <row r="34" spans="1:1">
      <c r="A34" s="18"/>
    </row>
    <row r="35" spans="1:1">
      <c r="A35" s="18"/>
    </row>
    <row r="36" spans="1:1">
      <c r="A36" s="18"/>
    </row>
    <row r="37" spans="1:1">
      <c r="A37" s="18"/>
    </row>
    <row r="38" spans="1:1">
      <c r="A38" s="18"/>
    </row>
    <row r="39" spans="1:1">
      <c r="A39" s="18"/>
    </row>
    <row r="40" spans="1:1">
      <c r="A40" s="18"/>
    </row>
    <row r="41" spans="1:1">
      <c r="A41" s="18"/>
    </row>
    <row r="42" spans="1:1">
      <c r="A42" s="18"/>
    </row>
    <row r="43" spans="1:1">
      <c r="A43" s="18"/>
    </row>
    <row r="44" spans="1:1">
      <c r="A44" s="18"/>
    </row>
    <row r="45" spans="1:1">
      <c r="A45" s="18"/>
    </row>
    <row r="46" spans="1:1">
      <c r="A46" s="18"/>
    </row>
    <row r="47" spans="1:1">
      <c r="A47" s="18"/>
    </row>
    <row r="48" spans="1:1">
      <c r="A48" s="18"/>
    </row>
    <row r="49" spans="1:1">
      <c r="A49" s="18"/>
    </row>
    <row r="50" spans="1:1">
      <c r="A50" s="18"/>
    </row>
    <row r="51" spans="1:1">
      <c r="A51" s="18"/>
    </row>
    <row r="52" spans="1:1">
      <c r="A52" s="18"/>
    </row>
    <row r="53" spans="1:1">
      <c r="A53" s="18"/>
    </row>
    <row r="54" spans="1:1">
      <c r="A54" s="18"/>
    </row>
    <row r="55" spans="1:1">
      <c r="A55" s="18"/>
    </row>
    <row r="56" spans="1:1">
      <c r="A56" s="18"/>
    </row>
    <row r="57" spans="1:1">
      <c r="A57" s="18"/>
    </row>
    <row r="58" spans="1:1">
      <c r="A58" s="18"/>
    </row>
    <row r="59" spans="1:1">
      <c r="A59" s="18"/>
    </row>
    <row r="60" spans="1:1">
      <c r="A60" s="18"/>
    </row>
    <row r="61" spans="1:1">
      <c r="A61" s="18"/>
    </row>
    <row r="62" spans="1:1">
      <c r="A62" s="18"/>
    </row>
    <row r="63" spans="1:1">
      <c r="A63" s="18"/>
    </row>
    <row r="64" spans="1:1">
      <c r="A64" s="18"/>
    </row>
    <row r="65" spans="1:1">
      <c r="A65" s="18"/>
    </row>
    <row r="66" spans="1:1">
      <c r="A66" s="18"/>
    </row>
    <row r="67" spans="1:1">
      <c r="A67" s="18"/>
    </row>
    <row r="68" spans="1:1">
      <c r="A68" s="18"/>
    </row>
    <row r="69" spans="1:1">
      <c r="A69" s="18"/>
    </row>
    <row r="70" spans="1:1">
      <c r="A70" s="18"/>
    </row>
    <row r="71" spans="1:1">
      <c r="A71" s="18"/>
    </row>
    <row r="72" spans="1:1">
      <c r="A72" s="18"/>
    </row>
    <row r="73" spans="1:1">
      <c r="A73" s="18"/>
    </row>
    <row r="74" spans="1:1">
      <c r="A74" s="18"/>
    </row>
    <row r="75" spans="1:1">
      <c r="A75" s="18"/>
    </row>
    <row r="76" spans="1:1">
      <c r="A76" s="18"/>
    </row>
    <row r="77" spans="1:1">
      <c r="A77" s="18"/>
    </row>
    <row r="78" spans="1:1">
      <c r="A78" s="18"/>
    </row>
    <row r="79" spans="1:1">
      <c r="A79" s="18"/>
    </row>
    <row r="80" spans="1:1">
      <c r="A80" s="18"/>
    </row>
    <row r="81" spans="1:1">
      <c r="A81" s="18"/>
    </row>
    <row r="82" spans="1:1">
      <c r="A82" s="18"/>
    </row>
    <row r="83" spans="1:1">
      <c r="A83" s="18"/>
    </row>
    <row r="84" spans="1:1">
      <c r="A84" s="18"/>
    </row>
    <row r="85" spans="1:1">
      <c r="A85" s="18"/>
    </row>
    <row r="86" spans="1:1">
      <c r="A86" s="18"/>
    </row>
    <row r="87" spans="1:1">
      <c r="A87" s="18"/>
    </row>
    <row r="88" spans="1:1">
      <c r="A88" s="18"/>
    </row>
    <row r="89" spans="1:1">
      <c r="A89" s="18"/>
    </row>
    <row r="90" spans="1:1">
      <c r="A90" s="18"/>
    </row>
    <row r="91" spans="1:1">
      <c r="A91" s="18"/>
    </row>
    <row r="92" spans="1:1">
      <c r="A92" s="18"/>
    </row>
    <row r="93" spans="1:1">
      <c r="A93" s="18"/>
    </row>
    <row r="94" spans="1:1">
      <c r="A94" s="18"/>
    </row>
    <row r="95" spans="1:1">
      <c r="A95" s="18"/>
    </row>
    <row r="96" spans="1:1">
      <c r="A96" s="18"/>
    </row>
    <row r="97" spans="1:1">
      <c r="A97" s="18"/>
    </row>
    <row r="98" spans="1:1">
      <c r="A98" s="18"/>
    </row>
    <row r="99" spans="1:1">
      <c r="A99" s="18"/>
    </row>
    <row r="100" spans="1:1">
      <c r="A100" s="18"/>
    </row>
    <row r="101" spans="1:1">
      <c r="A101" s="18"/>
    </row>
    <row r="102" spans="1:1">
      <c r="A102" s="18"/>
    </row>
    <row r="103" spans="1:1">
      <c r="A103" s="18"/>
    </row>
    <row r="104" spans="1:1">
      <c r="A104" s="18"/>
    </row>
    <row r="105" spans="1:1">
      <c r="A105" s="18"/>
    </row>
    <row r="106" spans="1:1">
      <c r="A106" s="18"/>
    </row>
    <row r="107" spans="1:1">
      <c r="A107" s="18"/>
    </row>
    <row r="108" spans="1:1">
      <c r="A108" s="18"/>
    </row>
    <row r="109" spans="1:1">
      <c r="A109" s="18"/>
    </row>
    <row r="110" spans="1:1">
      <c r="A110" s="18"/>
    </row>
    <row r="111" spans="1:1">
      <c r="A111" s="18"/>
    </row>
    <row r="112" spans="1:1">
      <c r="A112" s="18"/>
    </row>
    <row r="113" spans="1:1">
      <c r="A113" s="18"/>
    </row>
    <row r="114" spans="1:1">
      <c r="A114" s="18"/>
    </row>
    <row r="115" spans="1:1">
      <c r="A115" s="18"/>
    </row>
    <row r="116" spans="1:1">
      <c r="A116" s="18"/>
    </row>
    <row r="117" spans="1:1">
      <c r="A117" s="18"/>
    </row>
    <row r="118" spans="1:1">
      <c r="A118" s="18"/>
    </row>
    <row r="119" spans="1:1">
      <c r="A119" s="18"/>
    </row>
    <row r="120" spans="1:1">
      <c r="A120" s="18"/>
    </row>
    <row r="121" spans="1:1">
      <c r="A121" s="18"/>
    </row>
    <row r="122" spans="1:1">
      <c r="A122" s="18"/>
    </row>
    <row r="123" spans="1:1">
      <c r="A123" s="18"/>
    </row>
    <row r="124" spans="1:1">
      <c r="A124" s="18"/>
    </row>
    <row r="125" spans="1:1">
      <c r="A125" s="18"/>
    </row>
    <row r="126" spans="1:1">
      <c r="A126" s="18"/>
    </row>
    <row r="127" spans="1:1">
      <c r="A127" s="18"/>
    </row>
    <row r="128" spans="1:1">
      <c r="A128" s="18"/>
    </row>
    <row r="129" spans="1:1">
      <c r="A129" s="18"/>
    </row>
    <row r="130" spans="1:1">
      <c r="A130" s="18"/>
    </row>
    <row r="131" spans="1:1">
      <c r="A131" s="18"/>
    </row>
    <row r="132" spans="1:1">
      <c r="A132" s="18"/>
    </row>
    <row r="133" spans="1:1">
      <c r="A133" s="18"/>
    </row>
    <row r="134" spans="1:1">
      <c r="A134" s="18"/>
    </row>
    <row r="135" spans="1:1">
      <c r="A135" s="18"/>
    </row>
    <row r="136" spans="1:1">
      <c r="A136" s="18"/>
    </row>
    <row r="137" spans="1:1">
      <c r="A137" s="18"/>
    </row>
    <row r="138" spans="1:1">
      <c r="A138" s="18"/>
    </row>
    <row r="139" spans="1:1">
      <c r="A139" s="18"/>
    </row>
    <row r="140" spans="1:1">
      <c r="A140" s="18"/>
    </row>
    <row r="141" spans="1:1">
      <c r="A141" s="18"/>
    </row>
    <row r="142" spans="1:1">
      <c r="A142" s="18"/>
    </row>
    <row r="143" spans="1:1">
      <c r="A143" s="18"/>
    </row>
    <row r="144" spans="1:1">
      <c r="A144" s="18"/>
    </row>
    <row r="145" spans="1:1">
      <c r="A145" s="18"/>
    </row>
    <row r="146" spans="1:1">
      <c r="A146" s="18"/>
    </row>
    <row r="147" spans="1:1">
      <c r="A147" s="18"/>
    </row>
    <row r="148" spans="1:1">
      <c r="A148" s="18"/>
    </row>
    <row r="149" spans="1:1">
      <c r="A149" s="18"/>
    </row>
    <row r="150" spans="1:1">
      <c r="A150" s="18"/>
    </row>
    <row r="151" spans="1:1">
      <c r="A151" s="18"/>
    </row>
    <row r="152" spans="1:1">
      <c r="A152" s="18"/>
    </row>
    <row r="153" spans="1:1">
      <c r="A153" s="18"/>
    </row>
    <row r="154" spans="1:1">
      <c r="A154" s="18"/>
    </row>
    <row r="155" spans="1:1">
      <c r="A155" s="18"/>
    </row>
    <row r="156" spans="1:1">
      <c r="A156" s="18"/>
    </row>
    <row r="157" spans="1:1">
      <c r="A157" s="18"/>
    </row>
    <row r="158" spans="1:1">
      <c r="A158" s="18"/>
    </row>
    <row r="159" spans="1:1">
      <c r="A159" s="18"/>
    </row>
    <row r="160" spans="1:1">
      <c r="A160" s="18"/>
    </row>
    <row r="161" spans="1:1">
      <c r="A161" s="18"/>
    </row>
    <row r="162" spans="1:1">
      <c r="A162" s="18"/>
    </row>
    <row r="163" spans="1:1">
      <c r="A163" s="18"/>
    </row>
    <row r="164" spans="1:1">
      <c r="A164" s="18"/>
    </row>
    <row r="165" spans="1:1">
      <c r="A165" s="18"/>
    </row>
    <row r="166" spans="1:1">
      <c r="A166" s="18"/>
    </row>
    <row r="167" spans="1:1">
      <c r="A167" s="18"/>
    </row>
    <row r="168" spans="1:1">
      <c r="A168" s="18"/>
    </row>
    <row r="169" spans="1:1">
      <c r="A169" s="18"/>
    </row>
    <row r="170" spans="1:1">
      <c r="A170" s="18"/>
    </row>
    <row r="171" spans="1:1">
      <c r="A171" s="18"/>
    </row>
    <row r="172" spans="1:1">
      <c r="A172" s="18"/>
    </row>
    <row r="173" spans="1:1">
      <c r="A173" s="18"/>
    </row>
    <row r="174" spans="1:1">
      <c r="A174" s="18"/>
    </row>
    <row r="175" spans="1:1">
      <c r="A175" s="18"/>
    </row>
    <row r="176" spans="1:1">
      <c r="A176" s="18"/>
    </row>
    <row r="177" spans="1:1">
      <c r="A177" s="18"/>
    </row>
    <row r="178" spans="1:1">
      <c r="A178" s="18"/>
    </row>
    <row r="179" spans="1:1">
      <c r="A179" s="18"/>
    </row>
    <row r="180" spans="1:1">
      <c r="A180" s="18"/>
    </row>
    <row r="181" spans="1:1">
      <c r="A181" s="18"/>
    </row>
  </sheetData>
  <mergeCells count="13">
    <mergeCell ref="C16:F16"/>
    <mergeCell ref="H16:J16"/>
    <mergeCell ref="C17:F17"/>
    <mergeCell ref="H17:J17"/>
    <mergeCell ref="A3:A4"/>
    <mergeCell ref="A1:J1"/>
    <mergeCell ref="B3:B4"/>
    <mergeCell ref="C3:C4"/>
    <mergeCell ref="D3:D4"/>
    <mergeCell ref="A2:J2"/>
    <mergeCell ref="F3:F4"/>
    <mergeCell ref="G3:J3"/>
    <mergeCell ref="E3:E4"/>
  </mergeCells>
  <phoneticPr fontId="0" type="noConversion"/>
  <pageMargins left="1.1811023622047245" right="0.39370078740157483" top="0.78740157480314965" bottom="0.78740157480314965" header="0.39370078740157483" footer="0.31496062992125984"/>
  <pageSetup paperSize="9" scale="53" firstPageNumber="9" orientation="landscape" useFirstPageNumber="1" r:id="rId1"/>
  <headerFooter alignWithMargins="0">
    <oddHeader>&amp;C&amp;"Times New Roman,обычный"&amp;14 11&amp;R&amp;"Times New Roman,обычный"&amp;14
Продовження додатка 1 
Таблиця 4</oddHeader>
  </headerFooter>
  <ignoredErrors>
    <ignoredError sqref="B7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J26"/>
  <sheetViews>
    <sheetView view="pageLayout" zoomScale="75" zoomScaleNormal="75" zoomScaleSheetLayoutView="75" zoomScalePageLayoutView="75" workbookViewId="0">
      <selection activeCell="C9" sqref="C9"/>
    </sheetView>
  </sheetViews>
  <sheetFormatPr defaultColWidth="9.140625" defaultRowHeight="12.75"/>
  <cols>
    <col min="1" max="1" width="94.28515625" style="12" customWidth="1"/>
    <col min="2" max="2" width="19.42578125" style="12" customWidth="1"/>
    <col min="3" max="3" width="25" style="12" customWidth="1"/>
    <col min="4" max="4" width="20.7109375" style="12" customWidth="1"/>
    <col min="5" max="5" width="22.140625" style="12" customWidth="1"/>
    <col min="6" max="6" width="21" style="12" customWidth="1"/>
    <col min="7" max="7" width="24.42578125" style="12" customWidth="1"/>
    <col min="8" max="8" width="91.85546875" style="12" customWidth="1"/>
    <col min="9" max="9" width="9.5703125" style="12" customWidth="1"/>
    <col min="10" max="16384" width="9.140625" style="12"/>
  </cols>
  <sheetData>
    <row r="1" spans="1:8" ht="25.5" customHeight="1">
      <c r="A1" s="265" t="s">
        <v>179</v>
      </c>
      <c r="B1" s="265"/>
      <c r="C1" s="265"/>
      <c r="D1" s="265"/>
      <c r="E1" s="265"/>
      <c r="F1" s="265"/>
      <c r="G1" s="265"/>
      <c r="H1" s="265"/>
    </row>
    <row r="2" spans="1:8" ht="16.5" customHeight="1"/>
    <row r="3" spans="1:8" ht="45" customHeight="1">
      <c r="A3" s="266" t="s">
        <v>204</v>
      </c>
      <c r="B3" s="266" t="s">
        <v>0</v>
      </c>
      <c r="C3" s="266" t="s">
        <v>103</v>
      </c>
      <c r="D3" s="216" t="s">
        <v>478</v>
      </c>
      <c r="E3" s="216" t="s">
        <v>482</v>
      </c>
      <c r="F3" s="214" t="s">
        <v>480</v>
      </c>
      <c r="G3" s="216" t="s">
        <v>484</v>
      </c>
      <c r="H3" s="266" t="s">
        <v>104</v>
      </c>
    </row>
    <row r="4" spans="1:8" ht="52.5" customHeight="1">
      <c r="A4" s="267"/>
      <c r="B4" s="267"/>
      <c r="C4" s="267"/>
      <c r="D4" s="217"/>
      <c r="E4" s="217"/>
      <c r="F4" s="215"/>
      <c r="G4" s="217"/>
      <c r="H4" s="267"/>
    </row>
    <row r="5" spans="1:8" s="21" customFormat="1" ht="18" customHeight="1">
      <c r="A5" s="144">
        <v>1</v>
      </c>
      <c r="B5" s="144">
        <v>2</v>
      </c>
      <c r="C5" s="144">
        <v>3</v>
      </c>
      <c r="D5" s="144">
        <v>4</v>
      </c>
      <c r="E5" s="144">
        <v>5</v>
      </c>
      <c r="F5" s="144">
        <v>6</v>
      </c>
      <c r="G5" s="144">
        <v>7</v>
      </c>
      <c r="H5" s="144">
        <v>8</v>
      </c>
    </row>
    <row r="6" spans="1:8" s="21" customFormat="1" ht="20.100000000000001" customHeight="1">
      <c r="A6" s="145" t="s">
        <v>155</v>
      </c>
      <c r="B6" s="145"/>
      <c r="C6" s="144"/>
      <c r="D6" s="144"/>
      <c r="E6" s="144"/>
      <c r="F6" s="144"/>
      <c r="G6" s="144"/>
      <c r="H6" s="144"/>
    </row>
    <row r="7" spans="1:8" ht="56.25">
      <c r="A7" s="41" t="s">
        <v>391</v>
      </c>
      <c r="B7" s="42">
        <v>5000</v>
      </c>
      <c r="C7" s="146" t="s">
        <v>232</v>
      </c>
      <c r="D7" s="147">
        <v>3.0000000000000001E-3</v>
      </c>
      <c r="E7" s="147"/>
      <c r="F7" s="147">
        <v>3.0000000000000001E-3</v>
      </c>
      <c r="G7" s="147">
        <v>3.0000000000000001E-3</v>
      </c>
      <c r="H7" s="148"/>
    </row>
    <row r="8" spans="1:8" ht="56.25">
      <c r="A8" s="41" t="s">
        <v>392</v>
      </c>
      <c r="B8" s="42">
        <v>5010</v>
      </c>
      <c r="C8" s="146" t="s">
        <v>232</v>
      </c>
      <c r="D8" s="147">
        <v>2E-3</v>
      </c>
      <c r="E8" s="147"/>
      <c r="F8" s="147">
        <v>1E-3</v>
      </c>
      <c r="G8" s="147">
        <v>2E-3</v>
      </c>
      <c r="H8" s="148"/>
    </row>
    <row r="9" spans="1:8" ht="42.75" customHeight="1">
      <c r="A9" s="149" t="s">
        <v>394</v>
      </c>
      <c r="B9" s="42">
        <v>5020</v>
      </c>
      <c r="C9" s="146" t="s">
        <v>232</v>
      </c>
      <c r="D9" s="150">
        <v>0.03</v>
      </c>
      <c r="E9" s="150"/>
      <c r="F9" s="150">
        <v>0.03</v>
      </c>
      <c r="G9" s="150">
        <v>0.04</v>
      </c>
      <c r="H9" s="148" t="s">
        <v>233</v>
      </c>
    </row>
    <row r="10" spans="1:8" ht="42.75" customHeight="1">
      <c r="A10" s="149" t="s">
        <v>395</v>
      </c>
      <c r="B10" s="42">
        <v>5030</v>
      </c>
      <c r="C10" s="146" t="s">
        <v>232</v>
      </c>
      <c r="D10" s="150">
        <v>0.03</v>
      </c>
      <c r="E10" s="150"/>
      <c r="F10" s="150">
        <v>0.03</v>
      </c>
      <c r="G10" s="150">
        <v>0.04</v>
      </c>
      <c r="H10" s="148"/>
    </row>
    <row r="11" spans="1:8" ht="56.25">
      <c r="A11" s="149" t="s">
        <v>393</v>
      </c>
      <c r="B11" s="42">
        <v>5040</v>
      </c>
      <c r="C11" s="146" t="s">
        <v>232</v>
      </c>
      <c r="D11" s="147">
        <v>5.0000000000000001E-3</v>
      </c>
      <c r="E11" s="147"/>
      <c r="F11" s="147">
        <v>4.0000000000000001E-3</v>
      </c>
      <c r="G11" s="147">
        <v>5.0000000000000001E-3</v>
      </c>
      <c r="H11" s="148" t="s">
        <v>234</v>
      </c>
    </row>
    <row r="12" spans="1:8" ht="20.100000000000001" customHeight="1">
      <c r="A12" s="145" t="s">
        <v>157</v>
      </c>
      <c r="B12" s="42"/>
      <c r="C12" s="151"/>
      <c r="D12" s="152"/>
      <c r="E12" s="152"/>
      <c r="F12" s="152"/>
      <c r="G12" s="152"/>
      <c r="H12" s="148"/>
    </row>
    <row r="13" spans="1:8" ht="56.25">
      <c r="A13" s="153" t="s">
        <v>354</v>
      </c>
      <c r="B13" s="42">
        <v>5100</v>
      </c>
      <c r="C13" s="146"/>
      <c r="D13" s="152"/>
      <c r="E13" s="152"/>
      <c r="F13" s="152"/>
      <c r="G13" s="152"/>
      <c r="H13" s="148"/>
    </row>
    <row r="14" spans="1:8" s="21" customFormat="1" ht="56.25">
      <c r="A14" s="153" t="s">
        <v>381</v>
      </c>
      <c r="B14" s="42">
        <v>5110</v>
      </c>
      <c r="C14" s="146" t="s">
        <v>152</v>
      </c>
      <c r="D14" s="152"/>
      <c r="E14" s="152"/>
      <c r="F14" s="152"/>
      <c r="G14" s="152"/>
      <c r="H14" s="148" t="s">
        <v>235</v>
      </c>
    </row>
    <row r="15" spans="1:8" s="21" customFormat="1" ht="56.25">
      <c r="A15" s="153" t="s">
        <v>382</v>
      </c>
      <c r="B15" s="42">
        <v>5120</v>
      </c>
      <c r="C15" s="146" t="s">
        <v>152</v>
      </c>
      <c r="D15" s="152"/>
      <c r="E15" s="152"/>
      <c r="F15" s="152"/>
      <c r="G15" s="152"/>
      <c r="H15" s="148" t="s">
        <v>237</v>
      </c>
    </row>
    <row r="16" spans="1:8" ht="20.100000000000001" customHeight="1">
      <c r="A16" s="145" t="s">
        <v>156</v>
      </c>
      <c r="B16" s="42"/>
      <c r="C16" s="146"/>
      <c r="D16" s="152"/>
      <c r="E16" s="152"/>
      <c r="F16" s="152"/>
      <c r="G16" s="152"/>
      <c r="H16" s="148"/>
    </row>
    <row r="17" spans="1:10" ht="42.75" customHeight="1">
      <c r="A17" s="153" t="s">
        <v>383</v>
      </c>
      <c r="B17" s="42">
        <v>5200</v>
      </c>
      <c r="C17" s="146"/>
      <c r="D17" s="152"/>
      <c r="E17" s="152"/>
      <c r="F17" s="152"/>
      <c r="G17" s="152"/>
      <c r="H17" s="148"/>
    </row>
    <row r="18" spans="1:10" ht="75">
      <c r="A18" s="153" t="s">
        <v>384</v>
      </c>
      <c r="B18" s="42">
        <v>5210</v>
      </c>
      <c r="C18" s="146"/>
      <c r="D18" s="152"/>
      <c r="E18" s="152"/>
      <c r="F18" s="152"/>
      <c r="G18" s="152"/>
      <c r="H18" s="148"/>
    </row>
    <row r="19" spans="1:10" ht="42.75" customHeight="1">
      <c r="A19" s="153" t="s">
        <v>385</v>
      </c>
      <c r="B19" s="42">
        <v>5220</v>
      </c>
      <c r="C19" s="146" t="s">
        <v>319</v>
      </c>
      <c r="D19" s="152"/>
      <c r="E19" s="152"/>
      <c r="F19" s="152"/>
      <c r="G19" s="152"/>
      <c r="H19" s="148" t="s">
        <v>236</v>
      </c>
    </row>
    <row r="20" spans="1:10" ht="20.100000000000001" customHeight="1">
      <c r="A20" s="145" t="s">
        <v>208</v>
      </c>
      <c r="B20" s="42"/>
      <c r="C20" s="146"/>
      <c r="D20" s="152"/>
      <c r="E20" s="152"/>
      <c r="F20" s="152"/>
      <c r="G20" s="152"/>
      <c r="H20" s="148"/>
    </row>
    <row r="21" spans="1:10" ht="75">
      <c r="A21" s="149" t="s">
        <v>243</v>
      </c>
      <c r="B21" s="42">
        <v>5300</v>
      </c>
      <c r="C21" s="146"/>
      <c r="D21" s="152"/>
      <c r="E21" s="152"/>
      <c r="F21" s="152"/>
      <c r="G21" s="152"/>
      <c r="H21" s="148"/>
    </row>
    <row r="22" spans="1:10" ht="20.100000000000001" customHeight="1"/>
    <row r="23" spans="1:10" ht="20.100000000000001" customHeight="1"/>
    <row r="24" spans="1:10" ht="20.100000000000001" customHeight="1"/>
    <row r="25" spans="1:10" ht="18.75">
      <c r="A25" s="19" t="s">
        <v>453</v>
      </c>
      <c r="B25" s="1"/>
      <c r="C25" s="263" t="s">
        <v>450</v>
      </c>
      <c r="D25" s="243"/>
      <c r="E25" s="243"/>
      <c r="F25" s="243"/>
      <c r="G25" s="6"/>
      <c r="H25" s="264" t="s">
        <v>408</v>
      </c>
      <c r="I25" s="264"/>
      <c r="J25" s="264"/>
    </row>
    <row r="26" spans="1:10" ht="18.75">
      <c r="A26" s="8" t="s">
        <v>83</v>
      </c>
      <c r="B26" s="3"/>
      <c r="C26" s="245" t="s">
        <v>84</v>
      </c>
      <c r="D26" s="245"/>
      <c r="E26" s="245"/>
      <c r="F26" s="245"/>
      <c r="G26" s="9"/>
      <c r="H26" s="246" t="s">
        <v>403</v>
      </c>
      <c r="I26" s="246"/>
      <c r="J26" s="246"/>
    </row>
  </sheetData>
  <mergeCells count="13">
    <mergeCell ref="A1:H1"/>
    <mergeCell ref="H3:H4"/>
    <mergeCell ref="A3:A4"/>
    <mergeCell ref="B3:B4"/>
    <mergeCell ref="C3:C4"/>
    <mergeCell ref="D3:D4"/>
    <mergeCell ref="E3:E4"/>
    <mergeCell ref="F3:F4"/>
    <mergeCell ref="C25:F25"/>
    <mergeCell ref="H25:J25"/>
    <mergeCell ref="C26:F26"/>
    <mergeCell ref="H26:J26"/>
    <mergeCell ref="G3:G4"/>
  </mergeCells>
  <phoneticPr fontId="3" type="noConversion"/>
  <pageMargins left="0.78740157480314965" right="0.59055118110236227" top="0.78740157480314965" bottom="0.78740157480314965" header="0.47244094488188981" footer="0.31496062992125984"/>
  <pageSetup paperSize="9" scale="42" orientation="landscape" r:id="rId1"/>
  <headerFooter alignWithMargins="0">
    <oddHeader>&amp;C&amp;"Times New Roman,обычный"&amp;14
 12&amp;R
&amp;"Times New Roman,обычный"&amp;14Продовження  додатка 1
Таблиця 5</oddHeader>
  </headerFooter>
  <ignoredErrors>
    <ignoredError sqref="D12 G12 E12:F12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Q89"/>
  <sheetViews>
    <sheetView topLeftCell="A64" zoomScale="75" zoomScaleNormal="75" zoomScaleSheetLayoutView="75" zoomScalePageLayoutView="60" workbookViewId="0">
      <selection activeCell="G68" sqref="G68:I68"/>
    </sheetView>
  </sheetViews>
  <sheetFormatPr defaultColWidth="9.140625" defaultRowHeight="18.75"/>
  <cols>
    <col min="1" max="1" width="44.85546875" style="55" customWidth="1"/>
    <col min="2" max="2" width="13.5703125" style="160" customWidth="1"/>
    <col min="3" max="3" width="12.7109375" style="55" customWidth="1"/>
    <col min="4" max="4" width="16.140625" style="55" customWidth="1"/>
    <col min="5" max="5" width="15.42578125" style="55" customWidth="1"/>
    <col min="6" max="6" width="16.5703125" style="55" customWidth="1"/>
    <col min="7" max="7" width="15.28515625" style="55" customWidth="1"/>
    <col min="8" max="8" width="16.5703125" style="55" customWidth="1"/>
    <col min="9" max="9" width="16.140625" style="55" customWidth="1"/>
    <col min="10" max="10" width="16.42578125" style="55" customWidth="1"/>
    <col min="11" max="11" width="16.5703125" style="55" customWidth="1"/>
    <col min="12" max="12" width="16.85546875" style="55" customWidth="1"/>
    <col min="13" max="15" width="16.7109375" style="55" customWidth="1"/>
    <col min="16" max="16" width="22.42578125" style="55" customWidth="1"/>
    <col min="17" max="17" width="16" style="55" customWidth="1"/>
    <col min="18" max="16384" width="9.140625" style="55"/>
  </cols>
  <sheetData>
    <row r="1" spans="1:17">
      <c r="A1" s="276" t="s">
        <v>122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</row>
    <row r="2" spans="1:17">
      <c r="A2" s="276" t="s">
        <v>443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  <c r="N2" s="276"/>
      <c r="O2" s="276"/>
    </row>
    <row r="3" spans="1:17">
      <c r="A3" s="277" t="s">
        <v>444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</row>
    <row r="4" spans="1:17" ht="20.100000000000001" customHeight="1">
      <c r="A4" s="279" t="s">
        <v>133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</row>
    <row r="5" spans="1:17" ht="21.95" customHeight="1">
      <c r="A5" s="278" t="s">
        <v>451</v>
      </c>
      <c r="B5" s="278"/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8"/>
      <c r="N5" s="278"/>
      <c r="O5" s="278"/>
    </row>
    <row r="6" spans="1:17" ht="10.5" customHeight="1">
      <c r="A6" s="15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</row>
    <row r="7" spans="1:17" ht="16.5" customHeight="1">
      <c r="A7" s="280" t="s">
        <v>238</v>
      </c>
      <c r="B7" s="280"/>
      <c r="C7" s="280"/>
      <c r="D7" s="280"/>
      <c r="E7" s="280"/>
      <c r="F7" s="280"/>
      <c r="G7" s="280"/>
      <c r="H7" s="280"/>
      <c r="I7" s="280"/>
      <c r="J7" s="280"/>
      <c r="K7" s="280"/>
      <c r="L7" s="280"/>
      <c r="M7" s="280"/>
      <c r="N7" s="280"/>
      <c r="O7" s="280"/>
    </row>
    <row r="8" spans="1:17" ht="10.5" customHeight="1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</row>
    <row r="9" spans="1:17" s="47" customFormat="1" ht="40.5" customHeight="1">
      <c r="A9" s="218" t="s">
        <v>204</v>
      </c>
      <c r="B9" s="218"/>
      <c r="C9" s="218"/>
      <c r="D9" s="219" t="s">
        <v>478</v>
      </c>
      <c r="E9" s="219"/>
      <c r="F9" s="219" t="s">
        <v>485</v>
      </c>
      <c r="G9" s="219"/>
      <c r="H9" s="219" t="s">
        <v>480</v>
      </c>
      <c r="I9" s="219"/>
      <c r="J9" s="219" t="s">
        <v>484</v>
      </c>
      <c r="K9" s="219"/>
      <c r="L9" s="219" t="s">
        <v>355</v>
      </c>
      <c r="M9" s="219"/>
      <c r="N9" s="219" t="s">
        <v>209</v>
      </c>
      <c r="O9" s="219"/>
    </row>
    <row r="10" spans="1:17" s="47" customFormat="1" ht="18" customHeight="1">
      <c r="A10" s="218">
        <v>1</v>
      </c>
      <c r="B10" s="218"/>
      <c r="C10" s="218"/>
      <c r="D10" s="219">
        <v>2</v>
      </c>
      <c r="E10" s="219"/>
      <c r="F10" s="219">
        <v>3</v>
      </c>
      <c r="G10" s="219"/>
      <c r="H10" s="219">
        <v>4</v>
      </c>
      <c r="I10" s="219"/>
      <c r="J10" s="219">
        <v>5</v>
      </c>
      <c r="K10" s="219"/>
      <c r="L10" s="219">
        <v>6</v>
      </c>
      <c r="M10" s="219"/>
      <c r="N10" s="219">
        <v>7</v>
      </c>
      <c r="O10" s="219"/>
    </row>
    <row r="11" spans="1:17" s="47" customFormat="1" ht="60" customHeight="1">
      <c r="A11" s="248" t="s">
        <v>328</v>
      </c>
      <c r="B11" s="208"/>
      <c r="C11" s="249"/>
      <c r="D11" s="272">
        <v>16</v>
      </c>
      <c r="E11" s="273"/>
      <c r="F11" s="272"/>
      <c r="G11" s="273"/>
      <c r="H11" s="272">
        <v>14</v>
      </c>
      <c r="I11" s="273"/>
      <c r="J11" s="274">
        <v>14</v>
      </c>
      <c r="K11" s="275"/>
      <c r="L11" s="274">
        <f>J11/H11*100</f>
        <v>100</v>
      </c>
      <c r="M11" s="275"/>
      <c r="N11" s="281">
        <f>J11/D11*100</f>
        <v>87.5</v>
      </c>
      <c r="O11" s="282"/>
      <c r="P11" s="156"/>
      <c r="Q11" s="157"/>
    </row>
    <row r="12" spans="1:17" s="47" customFormat="1" ht="19.5" customHeight="1">
      <c r="A12" s="268" t="s">
        <v>202</v>
      </c>
      <c r="B12" s="204"/>
      <c r="C12" s="269"/>
      <c r="D12" s="270">
        <v>1</v>
      </c>
      <c r="E12" s="271"/>
      <c r="F12" s="270"/>
      <c r="G12" s="271"/>
      <c r="H12" s="270">
        <v>1</v>
      </c>
      <c r="I12" s="271"/>
      <c r="J12" s="285">
        <v>1</v>
      </c>
      <c r="K12" s="286"/>
      <c r="L12" s="274">
        <f t="shared" ref="L12:L26" si="0">J12/H12*100</f>
        <v>100</v>
      </c>
      <c r="M12" s="275"/>
      <c r="N12" s="281">
        <f t="shared" ref="N12:N26" si="1">J12/D12*100</f>
        <v>100</v>
      </c>
      <c r="O12" s="282"/>
      <c r="P12" s="156"/>
      <c r="Q12" s="157"/>
    </row>
    <row r="13" spans="1:17" s="47" customFormat="1" ht="20.100000000000001" customHeight="1">
      <c r="A13" s="268" t="s">
        <v>210</v>
      </c>
      <c r="B13" s="204"/>
      <c r="C13" s="269"/>
      <c r="D13" s="270">
        <v>2</v>
      </c>
      <c r="E13" s="271"/>
      <c r="F13" s="270"/>
      <c r="G13" s="271"/>
      <c r="H13" s="270">
        <v>3</v>
      </c>
      <c r="I13" s="271"/>
      <c r="J13" s="283">
        <v>3</v>
      </c>
      <c r="K13" s="284"/>
      <c r="L13" s="274">
        <f t="shared" si="0"/>
        <v>100</v>
      </c>
      <c r="M13" s="275"/>
      <c r="N13" s="281">
        <f t="shared" si="1"/>
        <v>150</v>
      </c>
      <c r="O13" s="282"/>
      <c r="P13" s="156"/>
      <c r="Q13" s="157"/>
    </row>
    <row r="14" spans="1:17" s="47" customFormat="1" ht="20.100000000000001" customHeight="1">
      <c r="A14" s="268" t="s">
        <v>203</v>
      </c>
      <c r="B14" s="204"/>
      <c r="C14" s="269"/>
      <c r="D14" s="270">
        <v>13</v>
      </c>
      <c r="E14" s="271"/>
      <c r="F14" s="270"/>
      <c r="G14" s="271"/>
      <c r="H14" s="270">
        <v>10</v>
      </c>
      <c r="I14" s="271"/>
      <c r="J14" s="283">
        <v>10</v>
      </c>
      <c r="K14" s="284"/>
      <c r="L14" s="274">
        <f t="shared" si="0"/>
        <v>100</v>
      </c>
      <c r="M14" s="275"/>
      <c r="N14" s="281">
        <f t="shared" si="1"/>
        <v>76.923076923076934</v>
      </c>
      <c r="O14" s="282"/>
      <c r="P14" s="156"/>
      <c r="Q14" s="157"/>
    </row>
    <row r="15" spans="1:17" s="47" customFormat="1">
      <c r="A15" s="248" t="s">
        <v>386</v>
      </c>
      <c r="B15" s="208"/>
      <c r="C15" s="249"/>
      <c r="D15" s="272">
        <v>1806</v>
      </c>
      <c r="E15" s="273"/>
      <c r="F15" s="272"/>
      <c r="G15" s="273"/>
      <c r="H15" s="272">
        <v>2349</v>
      </c>
      <c r="I15" s="273"/>
      <c r="J15" s="274">
        <v>2558</v>
      </c>
      <c r="K15" s="275"/>
      <c r="L15" s="274">
        <f t="shared" si="0"/>
        <v>108.89740315027672</v>
      </c>
      <c r="M15" s="275"/>
      <c r="N15" s="281">
        <f t="shared" si="1"/>
        <v>141.63898117386489</v>
      </c>
      <c r="O15" s="282"/>
      <c r="P15" s="156"/>
      <c r="Q15" s="157"/>
    </row>
    <row r="16" spans="1:17" s="47" customFormat="1" ht="20.100000000000001" customHeight="1">
      <c r="A16" s="268" t="s">
        <v>202</v>
      </c>
      <c r="B16" s="204"/>
      <c r="C16" s="269"/>
      <c r="D16" s="270">
        <v>261</v>
      </c>
      <c r="E16" s="271"/>
      <c r="F16" s="270"/>
      <c r="G16" s="271"/>
      <c r="H16" s="270">
        <v>247</v>
      </c>
      <c r="I16" s="271"/>
      <c r="J16" s="283">
        <v>272</v>
      </c>
      <c r="K16" s="284"/>
      <c r="L16" s="274">
        <f t="shared" si="0"/>
        <v>110.12145748987854</v>
      </c>
      <c r="M16" s="275"/>
      <c r="N16" s="281">
        <f t="shared" si="1"/>
        <v>104.21455938697318</v>
      </c>
      <c r="O16" s="282"/>
      <c r="P16" s="156"/>
      <c r="Q16" s="157"/>
    </row>
    <row r="17" spans="1:17" s="47" customFormat="1" ht="20.100000000000001" customHeight="1">
      <c r="A17" s="268" t="s">
        <v>210</v>
      </c>
      <c r="B17" s="204"/>
      <c r="C17" s="269"/>
      <c r="D17" s="270">
        <v>269.89999999999998</v>
      </c>
      <c r="E17" s="271"/>
      <c r="F17" s="270"/>
      <c r="G17" s="271"/>
      <c r="H17" s="270">
        <v>451</v>
      </c>
      <c r="I17" s="271"/>
      <c r="J17" s="283">
        <v>496</v>
      </c>
      <c r="K17" s="284"/>
      <c r="L17" s="274">
        <f t="shared" si="0"/>
        <v>109.97782705099779</v>
      </c>
      <c r="M17" s="275"/>
      <c r="N17" s="281">
        <f t="shared" si="1"/>
        <v>183.7717673212301</v>
      </c>
      <c r="O17" s="282"/>
      <c r="P17" s="156"/>
      <c r="Q17" s="157"/>
    </row>
    <row r="18" spans="1:17" s="47" customFormat="1" ht="20.100000000000001" customHeight="1">
      <c r="A18" s="268" t="s">
        <v>203</v>
      </c>
      <c r="B18" s="204"/>
      <c r="C18" s="269"/>
      <c r="D18" s="270">
        <v>1275</v>
      </c>
      <c r="E18" s="271"/>
      <c r="F18" s="270"/>
      <c r="G18" s="271"/>
      <c r="H18" s="270">
        <v>1651</v>
      </c>
      <c r="I18" s="271"/>
      <c r="J18" s="283">
        <v>1790</v>
      </c>
      <c r="K18" s="284"/>
      <c r="L18" s="274">
        <f t="shared" si="0"/>
        <v>108.4191399152029</v>
      </c>
      <c r="M18" s="275"/>
      <c r="N18" s="281">
        <f t="shared" si="1"/>
        <v>140.39215686274508</v>
      </c>
      <c r="O18" s="282"/>
      <c r="P18" s="156"/>
      <c r="Q18" s="157"/>
    </row>
    <row r="19" spans="1:17" s="47" customFormat="1" ht="20.100000000000001" customHeight="1">
      <c r="A19" s="248" t="s">
        <v>387</v>
      </c>
      <c r="B19" s="208"/>
      <c r="C19" s="249"/>
      <c r="D19" s="272">
        <v>1806</v>
      </c>
      <c r="E19" s="273"/>
      <c r="F19" s="272"/>
      <c r="G19" s="273"/>
      <c r="H19" s="272">
        <v>2349</v>
      </c>
      <c r="I19" s="273"/>
      <c r="J19" s="274">
        <v>2558</v>
      </c>
      <c r="K19" s="275"/>
      <c r="L19" s="274">
        <f t="shared" si="0"/>
        <v>108.89740315027672</v>
      </c>
      <c r="M19" s="275"/>
      <c r="N19" s="281">
        <f t="shared" si="1"/>
        <v>141.63898117386489</v>
      </c>
      <c r="O19" s="282"/>
      <c r="P19" s="156"/>
      <c r="Q19" s="157"/>
    </row>
    <row r="20" spans="1:17" s="47" customFormat="1" ht="20.100000000000001" customHeight="1">
      <c r="A20" s="268" t="s">
        <v>202</v>
      </c>
      <c r="B20" s="204"/>
      <c r="C20" s="269"/>
      <c r="D20" s="270">
        <v>261</v>
      </c>
      <c r="E20" s="271"/>
      <c r="F20" s="270"/>
      <c r="G20" s="271"/>
      <c r="H20" s="270">
        <v>247</v>
      </c>
      <c r="I20" s="271"/>
      <c r="J20" s="283">
        <v>272</v>
      </c>
      <c r="K20" s="284"/>
      <c r="L20" s="274">
        <f t="shared" si="0"/>
        <v>110.12145748987854</v>
      </c>
      <c r="M20" s="275"/>
      <c r="N20" s="281">
        <f t="shared" si="1"/>
        <v>104.21455938697318</v>
      </c>
      <c r="O20" s="282"/>
      <c r="P20" s="156"/>
      <c r="Q20" s="157"/>
    </row>
    <row r="21" spans="1:17" s="47" customFormat="1" ht="20.100000000000001" customHeight="1">
      <c r="A21" s="268" t="s">
        <v>210</v>
      </c>
      <c r="B21" s="204"/>
      <c r="C21" s="269"/>
      <c r="D21" s="270">
        <v>270</v>
      </c>
      <c r="E21" s="271"/>
      <c r="F21" s="270"/>
      <c r="G21" s="271"/>
      <c r="H21" s="270">
        <v>451</v>
      </c>
      <c r="I21" s="271"/>
      <c r="J21" s="283">
        <v>496</v>
      </c>
      <c r="K21" s="284"/>
      <c r="L21" s="274">
        <f t="shared" si="0"/>
        <v>109.97782705099779</v>
      </c>
      <c r="M21" s="275"/>
      <c r="N21" s="281">
        <f t="shared" si="1"/>
        <v>183.7037037037037</v>
      </c>
      <c r="O21" s="282"/>
      <c r="P21" s="156"/>
      <c r="Q21" s="157"/>
    </row>
    <row r="22" spans="1:17" s="47" customFormat="1" ht="19.5" customHeight="1">
      <c r="A22" s="268" t="s">
        <v>203</v>
      </c>
      <c r="B22" s="204"/>
      <c r="C22" s="269"/>
      <c r="D22" s="270">
        <v>1275</v>
      </c>
      <c r="E22" s="271"/>
      <c r="F22" s="270"/>
      <c r="G22" s="271"/>
      <c r="H22" s="270">
        <v>1651</v>
      </c>
      <c r="I22" s="271"/>
      <c r="J22" s="283">
        <v>1790</v>
      </c>
      <c r="K22" s="284"/>
      <c r="L22" s="274">
        <f t="shared" si="0"/>
        <v>108.4191399152029</v>
      </c>
      <c r="M22" s="275"/>
      <c r="N22" s="281">
        <f t="shared" si="1"/>
        <v>140.39215686274508</v>
      </c>
      <c r="O22" s="282"/>
      <c r="P22" s="156"/>
      <c r="Q22" s="157"/>
    </row>
    <row r="23" spans="1:17" s="47" customFormat="1" ht="39" customHeight="1">
      <c r="A23" s="248" t="s">
        <v>369</v>
      </c>
      <c r="B23" s="208"/>
      <c r="C23" s="249"/>
      <c r="D23" s="281">
        <v>9406.2999999999993</v>
      </c>
      <c r="E23" s="282"/>
      <c r="F23" s="281"/>
      <c r="G23" s="282"/>
      <c r="H23" s="281">
        <v>13982.1</v>
      </c>
      <c r="I23" s="282"/>
      <c r="J23" s="281">
        <v>15226.2</v>
      </c>
      <c r="K23" s="282"/>
      <c r="L23" s="274">
        <f t="shared" si="0"/>
        <v>108.89780505074344</v>
      </c>
      <c r="M23" s="275"/>
      <c r="N23" s="281">
        <f t="shared" si="1"/>
        <v>161.87236214026771</v>
      </c>
      <c r="O23" s="282"/>
      <c r="P23" s="156"/>
      <c r="Q23" s="157"/>
    </row>
    <row r="24" spans="1:17" s="47" customFormat="1" ht="20.100000000000001" customHeight="1">
      <c r="A24" s="268" t="s">
        <v>202</v>
      </c>
      <c r="B24" s="204"/>
      <c r="C24" s="269"/>
      <c r="D24" s="290">
        <v>21692</v>
      </c>
      <c r="E24" s="291"/>
      <c r="F24" s="290"/>
      <c r="G24" s="291"/>
      <c r="H24" s="290">
        <v>20583</v>
      </c>
      <c r="I24" s="291"/>
      <c r="J24" s="270">
        <v>22667</v>
      </c>
      <c r="K24" s="271"/>
      <c r="L24" s="274">
        <f t="shared" si="0"/>
        <v>110.12486032162465</v>
      </c>
      <c r="M24" s="275"/>
      <c r="N24" s="281">
        <f t="shared" si="1"/>
        <v>104.49474460630648</v>
      </c>
      <c r="O24" s="282"/>
      <c r="P24" s="156"/>
      <c r="Q24" s="157"/>
    </row>
    <row r="25" spans="1:17" s="47" customFormat="1" ht="20.100000000000001" customHeight="1">
      <c r="A25" s="268" t="s">
        <v>210</v>
      </c>
      <c r="B25" s="204"/>
      <c r="C25" s="269"/>
      <c r="D25" s="290">
        <v>11248</v>
      </c>
      <c r="E25" s="291"/>
      <c r="F25" s="290"/>
      <c r="G25" s="291"/>
      <c r="H25" s="290">
        <v>12527.8</v>
      </c>
      <c r="I25" s="291"/>
      <c r="J25" s="270">
        <v>13778</v>
      </c>
      <c r="K25" s="271"/>
      <c r="L25" s="274">
        <f t="shared" si="0"/>
        <v>109.97940580149748</v>
      </c>
      <c r="M25" s="275"/>
      <c r="N25" s="281">
        <f t="shared" si="1"/>
        <v>122.49288762446658</v>
      </c>
      <c r="O25" s="282"/>
      <c r="P25" s="156"/>
      <c r="Q25" s="157"/>
    </row>
    <row r="26" spans="1:17" s="47" customFormat="1" ht="20.25" customHeight="1">
      <c r="A26" s="268" t="s">
        <v>203</v>
      </c>
      <c r="B26" s="204"/>
      <c r="C26" s="269"/>
      <c r="D26" s="290">
        <v>8200</v>
      </c>
      <c r="E26" s="291"/>
      <c r="F26" s="290"/>
      <c r="G26" s="291"/>
      <c r="H26" s="290">
        <v>13758</v>
      </c>
      <c r="I26" s="291"/>
      <c r="J26" s="270">
        <v>14917</v>
      </c>
      <c r="K26" s="271"/>
      <c r="L26" s="274">
        <f t="shared" si="0"/>
        <v>108.4241895624364</v>
      </c>
      <c r="M26" s="275"/>
      <c r="N26" s="281">
        <f t="shared" si="1"/>
        <v>181.91463414634146</v>
      </c>
      <c r="O26" s="282"/>
      <c r="P26" s="156"/>
      <c r="Q26" s="157"/>
    </row>
    <row r="27" spans="1:17" ht="10.5" customHeight="1">
      <c r="A27" s="158"/>
      <c r="B27" s="158"/>
      <c r="C27" s="158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Q27" s="157"/>
    </row>
    <row r="28" spans="1:17" ht="20.100000000000001" customHeight="1">
      <c r="A28" s="289" t="s">
        <v>329</v>
      </c>
      <c r="B28" s="289"/>
      <c r="C28" s="289"/>
      <c r="D28" s="289"/>
      <c r="E28" s="289"/>
      <c r="F28" s="289"/>
      <c r="G28" s="289"/>
      <c r="H28" s="289"/>
      <c r="I28" s="289"/>
      <c r="J28" s="289"/>
      <c r="K28" s="289"/>
      <c r="L28" s="289"/>
      <c r="M28" s="289"/>
      <c r="N28" s="289"/>
      <c r="O28" s="289"/>
    </row>
    <row r="29" spans="1:17" ht="15" customHeight="1">
      <c r="A29" s="159"/>
      <c r="B29" s="159"/>
      <c r="C29" s="159"/>
      <c r="D29" s="159"/>
      <c r="E29" s="159"/>
      <c r="F29" s="159"/>
      <c r="G29" s="159"/>
      <c r="H29" s="159"/>
      <c r="I29" s="159"/>
    </row>
    <row r="30" spans="1:17" ht="21.95" customHeight="1">
      <c r="A30" s="278" t="s">
        <v>220</v>
      </c>
      <c r="B30" s="278"/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</row>
    <row r="31" spans="1:17" ht="10.5" customHeight="1"/>
    <row r="32" spans="1:17" ht="60" customHeight="1">
      <c r="A32" s="161" t="s">
        <v>135</v>
      </c>
      <c r="B32" s="287" t="s">
        <v>221</v>
      </c>
      <c r="C32" s="288"/>
      <c r="D32" s="288"/>
      <c r="E32" s="288"/>
      <c r="F32" s="218" t="s">
        <v>91</v>
      </c>
      <c r="G32" s="218"/>
      <c r="H32" s="218"/>
      <c r="I32" s="218"/>
      <c r="J32" s="218"/>
      <c r="K32" s="218"/>
      <c r="L32" s="218"/>
      <c r="M32" s="218"/>
      <c r="N32" s="218"/>
      <c r="O32" s="218"/>
    </row>
    <row r="33" spans="1:15" ht="18" customHeight="1">
      <c r="A33" s="161">
        <v>1</v>
      </c>
      <c r="B33" s="287">
        <v>2</v>
      </c>
      <c r="C33" s="288"/>
      <c r="D33" s="288"/>
      <c r="E33" s="288"/>
      <c r="F33" s="218">
        <v>3</v>
      </c>
      <c r="G33" s="218"/>
      <c r="H33" s="218"/>
      <c r="I33" s="218"/>
      <c r="J33" s="218"/>
      <c r="K33" s="218"/>
      <c r="L33" s="218"/>
      <c r="M33" s="218"/>
      <c r="N33" s="218"/>
      <c r="O33" s="218"/>
    </row>
    <row r="34" spans="1:15" ht="20.100000000000001" customHeight="1">
      <c r="A34" s="162"/>
      <c r="B34" s="292"/>
      <c r="C34" s="293"/>
      <c r="D34" s="293"/>
      <c r="E34" s="293"/>
      <c r="F34" s="294"/>
      <c r="G34" s="294"/>
      <c r="H34" s="294"/>
      <c r="I34" s="294"/>
      <c r="J34" s="294"/>
      <c r="K34" s="294"/>
      <c r="L34" s="294"/>
      <c r="M34" s="294"/>
      <c r="N34" s="294"/>
      <c r="O34" s="294"/>
    </row>
    <row r="35" spans="1:15" ht="20.100000000000001" customHeight="1">
      <c r="A35" s="162"/>
      <c r="B35" s="292"/>
      <c r="C35" s="293"/>
      <c r="D35" s="293"/>
      <c r="E35" s="293"/>
      <c r="F35" s="294"/>
      <c r="G35" s="294"/>
      <c r="H35" s="294"/>
      <c r="I35" s="294"/>
      <c r="J35" s="294"/>
      <c r="K35" s="294"/>
      <c r="L35" s="294"/>
      <c r="M35" s="294"/>
      <c r="N35" s="294"/>
      <c r="O35" s="294"/>
    </row>
    <row r="36" spans="1:15" ht="20.100000000000001" customHeight="1">
      <c r="A36" s="162"/>
      <c r="B36" s="292"/>
      <c r="C36" s="293"/>
      <c r="D36" s="293"/>
      <c r="E36" s="293"/>
      <c r="F36" s="294"/>
      <c r="G36" s="294"/>
      <c r="H36" s="294"/>
      <c r="I36" s="294"/>
      <c r="J36" s="294"/>
      <c r="K36" s="294"/>
      <c r="L36" s="294"/>
      <c r="M36" s="294"/>
      <c r="N36" s="294"/>
      <c r="O36" s="294"/>
    </row>
    <row r="37" spans="1:15" ht="20.100000000000001" customHeight="1">
      <c r="A37" s="162"/>
      <c r="B37" s="292"/>
      <c r="C37" s="293"/>
      <c r="D37" s="293"/>
      <c r="E37" s="293"/>
      <c r="F37" s="294"/>
      <c r="G37" s="294"/>
      <c r="H37" s="294"/>
      <c r="I37" s="294"/>
      <c r="J37" s="294"/>
      <c r="K37" s="294"/>
      <c r="L37" s="294"/>
      <c r="M37" s="294"/>
      <c r="N37" s="294"/>
      <c r="O37" s="294"/>
    </row>
    <row r="38" spans="1:15" ht="20.100000000000001" customHeight="1">
      <c r="A38" s="162"/>
      <c r="B38" s="292"/>
      <c r="C38" s="293"/>
      <c r="D38" s="293"/>
      <c r="E38" s="293"/>
      <c r="F38" s="294"/>
      <c r="G38" s="294"/>
      <c r="H38" s="294"/>
      <c r="I38" s="294"/>
      <c r="J38" s="294"/>
      <c r="K38" s="294"/>
      <c r="L38" s="294"/>
      <c r="M38" s="294"/>
      <c r="N38" s="294"/>
      <c r="O38" s="294"/>
    </row>
    <row r="39" spans="1:15" ht="20.100000000000001" customHeight="1">
      <c r="A39" s="162"/>
      <c r="B39" s="292"/>
      <c r="C39" s="293"/>
      <c r="D39" s="293"/>
      <c r="E39" s="293"/>
      <c r="F39" s="294"/>
      <c r="G39" s="294"/>
      <c r="H39" s="294"/>
      <c r="I39" s="294"/>
      <c r="J39" s="294"/>
      <c r="K39" s="294"/>
      <c r="L39" s="294"/>
      <c r="M39" s="294"/>
      <c r="N39" s="294"/>
      <c r="O39" s="294"/>
    </row>
    <row r="40" spans="1:15" ht="20.100000000000001" customHeight="1">
      <c r="A40" s="162"/>
      <c r="B40" s="292"/>
      <c r="C40" s="293"/>
      <c r="D40" s="293"/>
      <c r="E40" s="293"/>
      <c r="F40" s="294"/>
      <c r="G40" s="294"/>
      <c r="H40" s="294"/>
      <c r="I40" s="294"/>
      <c r="J40" s="294"/>
      <c r="K40" s="294"/>
      <c r="L40" s="294"/>
      <c r="M40" s="294"/>
      <c r="N40" s="294"/>
      <c r="O40" s="294"/>
    </row>
    <row r="41" spans="1:15" ht="20.100000000000001" customHeight="1">
      <c r="A41" s="162"/>
      <c r="B41" s="292"/>
      <c r="C41" s="293"/>
      <c r="D41" s="293"/>
      <c r="E41" s="293"/>
      <c r="F41" s="292"/>
      <c r="G41" s="293"/>
      <c r="H41" s="293"/>
      <c r="I41" s="293"/>
      <c r="J41" s="293"/>
      <c r="K41" s="293"/>
      <c r="L41" s="293"/>
      <c r="M41" s="293"/>
      <c r="N41" s="293"/>
      <c r="O41" s="296"/>
    </row>
    <row r="42" spans="1:15" ht="20.100000000000001" customHeight="1">
      <c r="A42" s="162"/>
      <c r="B42" s="292"/>
      <c r="C42" s="293"/>
      <c r="D42" s="293"/>
      <c r="E42" s="296"/>
      <c r="F42" s="292"/>
      <c r="G42" s="293"/>
      <c r="H42" s="293"/>
      <c r="I42" s="293"/>
      <c r="J42" s="293"/>
      <c r="K42" s="293"/>
      <c r="L42" s="293"/>
      <c r="M42" s="293"/>
      <c r="N42" s="293"/>
      <c r="O42" s="296"/>
    </row>
    <row r="43" spans="1:15" ht="20.100000000000001" customHeight="1">
      <c r="A43" s="163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</row>
    <row r="44" spans="1:15" ht="21.95" customHeight="1">
      <c r="A44" s="295" t="s">
        <v>190</v>
      </c>
      <c r="B44" s="295"/>
      <c r="C44" s="295"/>
      <c r="D44" s="295"/>
      <c r="E44" s="295"/>
      <c r="F44" s="295"/>
      <c r="G44" s="295"/>
      <c r="H44" s="295"/>
      <c r="I44" s="295"/>
      <c r="J44" s="295"/>
    </row>
    <row r="45" spans="1:15" ht="20.100000000000001" customHeight="1">
      <c r="A45" s="164"/>
    </row>
    <row r="46" spans="1:15" ht="63.95" customHeight="1">
      <c r="A46" s="216" t="s">
        <v>320</v>
      </c>
      <c r="B46" s="238" t="s">
        <v>222</v>
      </c>
      <c r="C46" s="240"/>
      <c r="D46" s="219" t="s">
        <v>448</v>
      </c>
      <c r="E46" s="219"/>
      <c r="F46" s="219"/>
      <c r="G46" s="219" t="s">
        <v>447</v>
      </c>
      <c r="H46" s="219"/>
      <c r="I46" s="219"/>
      <c r="J46" s="238" t="s">
        <v>446</v>
      </c>
      <c r="K46" s="239"/>
      <c r="L46" s="240"/>
      <c r="M46" s="219" t="s">
        <v>445</v>
      </c>
      <c r="N46" s="219"/>
      <c r="O46" s="219"/>
    </row>
    <row r="47" spans="1:15" ht="150">
      <c r="A47" s="217"/>
      <c r="B47" s="42" t="s">
        <v>75</v>
      </c>
      <c r="C47" s="42" t="s">
        <v>76</v>
      </c>
      <c r="D47" s="42" t="s">
        <v>388</v>
      </c>
      <c r="E47" s="42" t="s">
        <v>223</v>
      </c>
      <c r="F47" s="42" t="s">
        <v>389</v>
      </c>
      <c r="G47" s="42" t="s">
        <v>388</v>
      </c>
      <c r="H47" s="42" t="s">
        <v>223</v>
      </c>
      <c r="I47" s="42" t="s">
        <v>389</v>
      </c>
      <c r="J47" s="42" t="s">
        <v>388</v>
      </c>
      <c r="K47" s="42" t="s">
        <v>223</v>
      </c>
      <c r="L47" s="42" t="s">
        <v>389</v>
      </c>
      <c r="M47" s="42" t="s">
        <v>388</v>
      </c>
      <c r="N47" s="42" t="s">
        <v>223</v>
      </c>
      <c r="O47" s="42" t="s">
        <v>389</v>
      </c>
    </row>
    <row r="48" spans="1:15" ht="18" customHeight="1">
      <c r="A48" s="42">
        <v>1</v>
      </c>
      <c r="B48" s="42">
        <v>2</v>
      </c>
      <c r="C48" s="42">
        <v>3</v>
      </c>
      <c r="D48" s="42">
        <v>4</v>
      </c>
      <c r="E48" s="42">
        <v>5</v>
      </c>
      <c r="F48" s="42">
        <v>6</v>
      </c>
      <c r="G48" s="42">
        <v>7</v>
      </c>
      <c r="H48" s="62">
        <v>8</v>
      </c>
      <c r="I48" s="62">
        <v>9</v>
      </c>
      <c r="J48" s="62">
        <v>10</v>
      </c>
      <c r="K48" s="62">
        <v>11</v>
      </c>
      <c r="L48" s="62">
        <v>12</v>
      </c>
      <c r="M48" s="62">
        <v>13</v>
      </c>
      <c r="N48" s="62">
        <v>14</v>
      </c>
      <c r="O48" s="62">
        <v>15</v>
      </c>
    </row>
    <row r="49" spans="1:15" ht="39.6" customHeight="1">
      <c r="A49" s="41" t="s">
        <v>423</v>
      </c>
      <c r="B49" s="85"/>
      <c r="C49" s="85"/>
      <c r="D49" s="165">
        <v>671</v>
      </c>
      <c r="E49" s="165">
        <v>574</v>
      </c>
      <c r="F49" s="166">
        <v>1170</v>
      </c>
      <c r="G49" s="165"/>
      <c r="H49" s="165"/>
      <c r="I49" s="166"/>
      <c r="J49" s="165">
        <v>950</v>
      </c>
      <c r="K49" s="165">
        <v>641</v>
      </c>
      <c r="L49" s="166">
        <v>1482</v>
      </c>
      <c r="M49" s="165">
        <v>1404</v>
      </c>
      <c r="N49" s="165">
        <v>650</v>
      </c>
      <c r="O49" s="166">
        <v>2160</v>
      </c>
    </row>
    <row r="50" spans="1:15" ht="20.100000000000001" customHeight="1">
      <c r="A50" s="41" t="s">
        <v>486</v>
      </c>
      <c r="B50" s="85"/>
      <c r="C50" s="85"/>
      <c r="D50" s="165">
        <v>2134</v>
      </c>
      <c r="E50" s="165" t="s">
        <v>466</v>
      </c>
      <c r="F50" s="166" t="s">
        <v>466</v>
      </c>
      <c r="G50" s="165"/>
      <c r="H50" s="165"/>
      <c r="I50" s="166"/>
      <c r="J50" s="165">
        <v>2389</v>
      </c>
      <c r="K50" s="165" t="s">
        <v>466</v>
      </c>
      <c r="L50" s="166" t="s">
        <v>466</v>
      </c>
      <c r="M50" s="165">
        <v>2336</v>
      </c>
      <c r="N50" s="165" t="s">
        <v>466</v>
      </c>
      <c r="O50" s="166" t="s">
        <v>466</v>
      </c>
    </row>
    <row r="51" spans="1:15" ht="20.100000000000001" customHeight="1">
      <c r="A51" s="44" t="s">
        <v>58</v>
      </c>
      <c r="B51" s="167"/>
      <c r="C51" s="167"/>
      <c r="D51" s="168">
        <v>2805</v>
      </c>
      <c r="E51" s="168">
        <v>574</v>
      </c>
      <c r="F51" s="169">
        <v>1170</v>
      </c>
      <c r="G51" s="168"/>
      <c r="H51" s="168"/>
      <c r="I51" s="169"/>
      <c r="J51" s="168">
        <v>3339</v>
      </c>
      <c r="K51" s="168">
        <v>641</v>
      </c>
      <c r="L51" s="169">
        <v>1482</v>
      </c>
      <c r="M51" s="168">
        <v>3740</v>
      </c>
      <c r="N51" s="168">
        <v>650</v>
      </c>
      <c r="O51" s="169">
        <v>2160</v>
      </c>
    </row>
    <row r="52" spans="1:15" ht="20.100000000000001" customHeight="1">
      <c r="A52" s="48"/>
      <c r="B52" s="170"/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</row>
    <row r="53" spans="1:15" ht="21.95" customHeight="1">
      <c r="A53" s="278" t="s">
        <v>77</v>
      </c>
      <c r="B53" s="278"/>
      <c r="C53" s="278"/>
      <c r="D53" s="278"/>
      <c r="E53" s="278"/>
      <c r="F53" s="278"/>
      <c r="G53" s="278"/>
      <c r="H53" s="278"/>
      <c r="I53" s="278"/>
      <c r="J53" s="278"/>
      <c r="K53" s="278"/>
      <c r="L53" s="278"/>
      <c r="M53" s="278"/>
      <c r="N53" s="278"/>
      <c r="O53" s="278"/>
    </row>
    <row r="54" spans="1:15" ht="20.100000000000001" customHeight="1">
      <c r="A54" s="164"/>
    </row>
    <row r="55" spans="1:15" ht="63.95" customHeight="1">
      <c r="A55" s="42" t="s">
        <v>124</v>
      </c>
      <c r="B55" s="219" t="s">
        <v>73</v>
      </c>
      <c r="C55" s="219"/>
      <c r="D55" s="219" t="s">
        <v>67</v>
      </c>
      <c r="E55" s="219"/>
      <c r="F55" s="219" t="s">
        <v>68</v>
      </c>
      <c r="G55" s="219"/>
      <c r="H55" s="219" t="s">
        <v>224</v>
      </c>
      <c r="I55" s="219"/>
      <c r="J55" s="219"/>
      <c r="K55" s="238" t="s">
        <v>92</v>
      </c>
      <c r="L55" s="240"/>
      <c r="M55" s="238" t="s">
        <v>36</v>
      </c>
      <c r="N55" s="239"/>
      <c r="O55" s="240"/>
    </row>
    <row r="56" spans="1:15" ht="18" customHeight="1">
      <c r="A56" s="62">
        <v>1</v>
      </c>
      <c r="B56" s="218">
        <v>2</v>
      </c>
      <c r="C56" s="218"/>
      <c r="D56" s="218">
        <v>3</v>
      </c>
      <c r="E56" s="218"/>
      <c r="F56" s="299">
        <v>4</v>
      </c>
      <c r="G56" s="299"/>
      <c r="H56" s="218">
        <v>5</v>
      </c>
      <c r="I56" s="218"/>
      <c r="J56" s="218"/>
      <c r="K56" s="218">
        <v>6</v>
      </c>
      <c r="L56" s="218"/>
      <c r="M56" s="287">
        <v>7</v>
      </c>
      <c r="N56" s="288"/>
      <c r="O56" s="297"/>
    </row>
    <row r="57" spans="1:15" ht="20.100000000000001" customHeight="1">
      <c r="A57" s="41"/>
      <c r="B57" s="298"/>
      <c r="C57" s="298"/>
      <c r="D57" s="300"/>
      <c r="E57" s="300"/>
      <c r="F57" s="301"/>
      <c r="G57" s="301"/>
      <c r="H57" s="219"/>
      <c r="I57" s="219"/>
      <c r="J57" s="219"/>
      <c r="K57" s="270"/>
      <c r="L57" s="271"/>
      <c r="M57" s="298"/>
      <c r="N57" s="298"/>
      <c r="O57" s="298"/>
    </row>
    <row r="58" spans="1:15" ht="20.100000000000001" customHeight="1">
      <c r="A58" s="41"/>
      <c r="B58" s="305"/>
      <c r="C58" s="306"/>
      <c r="D58" s="270"/>
      <c r="E58" s="271"/>
      <c r="F58" s="307"/>
      <c r="G58" s="308"/>
      <c r="H58" s="238"/>
      <c r="I58" s="239"/>
      <c r="J58" s="240"/>
      <c r="K58" s="270"/>
      <c r="L58" s="271"/>
      <c r="M58" s="305"/>
      <c r="N58" s="309"/>
      <c r="O58" s="306"/>
    </row>
    <row r="59" spans="1:15" ht="20.100000000000001" customHeight="1">
      <c r="A59" s="41"/>
      <c r="B59" s="298"/>
      <c r="C59" s="298"/>
      <c r="D59" s="300"/>
      <c r="E59" s="300"/>
      <c r="F59" s="301"/>
      <c r="G59" s="301"/>
      <c r="H59" s="219"/>
      <c r="I59" s="219"/>
      <c r="J59" s="219"/>
      <c r="K59" s="270"/>
      <c r="L59" s="271"/>
      <c r="M59" s="298"/>
      <c r="N59" s="298"/>
      <c r="O59" s="298"/>
    </row>
    <row r="60" spans="1:15" ht="20.100000000000001" customHeight="1">
      <c r="A60" s="44" t="s">
        <v>58</v>
      </c>
      <c r="B60" s="220" t="s">
        <v>37</v>
      </c>
      <c r="C60" s="220"/>
      <c r="D60" s="220" t="s">
        <v>37</v>
      </c>
      <c r="E60" s="220"/>
      <c r="F60" s="220" t="s">
        <v>37</v>
      </c>
      <c r="G60" s="220"/>
      <c r="H60" s="220"/>
      <c r="I60" s="220"/>
      <c r="J60" s="220"/>
      <c r="K60" s="272">
        <f>SUM(K57:K59)</f>
        <v>0</v>
      </c>
      <c r="L60" s="273"/>
      <c r="M60" s="310"/>
      <c r="N60" s="310"/>
      <c r="O60" s="310"/>
    </row>
    <row r="61" spans="1:15" ht="20.100000000000001" customHeight="1">
      <c r="A61" s="73"/>
      <c r="B61" s="49"/>
      <c r="C61" s="49"/>
      <c r="D61" s="49"/>
      <c r="E61" s="49"/>
      <c r="F61" s="49"/>
      <c r="G61" s="49"/>
      <c r="H61" s="49"/>
      <c r="I61" s="49"/>
      <c r="J61" s="49"/>
      <c r="K61" s="47"/>
      <c r="L61" s="47"/>
      <c r="M61" s="47"/>
      <c r="N61" s="47"/>
      <c r="O61" s="47"/>
    </row>
    <row r="62" spans="1:15" ht="21.95" customHeight="1">
      <c r="A62" s="278" t="s">
        <v>78</v>
      </c>
      <c r="B62" s="278"/>
      <c r="C62" s="278"/>
      <c r="D62" s="278"/>
      <c r="E62" s="278"/>
      <c r="F62" s="278"/>
      <c r="G62" s="278"/>
      <c r="H62" s="278"/>
      <c r="I62" s="278"/>
      <c r="J62" s="278"/>
      <c r="K62" s="278"/>
      <c r="L62" s="278"/>
      <c r="M62" s="278"/>
      <c r="N62" s="278"/>
      <c r="O62" s="278"/>
    </row>
    <row r="63" spans="1:15" ht="20.100000000000001" customHeight="1">
      <c r="A63" s="94"/>
      <c r="B63" s="171"/>
      <c r="C63" s="94"/>
      <c r="D63" s="94"/>
      <c r="E63" s="94"/>
      <c r="F63" s="94"/>
      <c r="G63" s="94"/>
      <c r="H63" s="94"/>
      <c r="I63" s="172"/>
    </row>
    <row r="64" spans="1:15" ht="63.95" customHeight="1">
      <c r="A64" s="219" t="s">
        <v>66</v>
      </c>
      <c r="B64" s="219"/>
      <c r="C64" s="219"/>
      <c r="D64" s="219" t="s">
        <v>93</v>
      </c>
      <c r="E64" s="219"/>
      <c r="F64" s="219"/>
      <c r="G64" s="219" t="s">
        <v>244</v>
      </c>
      <c r="H64" s="219"/>
      <c r="I64" s="219"/>
      <c r="J64" s="219" t="s">
        <v>242</v>
      </c>
      <c r="K64" s="219"/>
      <c r="L64" s="219"/>
      <c r="M64" s="219" t="s">
        <v>94</v>
      </c>
      <c r="N64" s="219"/>
      <c r="O64" s="219"/>
    </row>
    <row r="65" spans="1:15" ht="18" customHeight="1">
      <c r="A65" s="219">
        <v>1</v>
      </c>
      <c r="B65" s="219"/>
      <c r="C65" s="219"/>
      <c r="D65" s="219">
        <v>2</v>
      </c>
      <c r="E65" s="219"/>
      <c r="F65" s="219"/>
      <c r="G65" s="219">
        <v>3</v>
      </c>
      <c r="H65" s="219"/>
      <c r="I65" s="219"/>
      <c r="J65" s="218">
        <v>4</v>
      </c>
      <c r="K65" s="218"/>
      <c r="L65" s="218"/>
      <c r="M65" s="218">
        <v>5</v>
      </c>
      <c r="N65" s="218"/>
      <c r="O65" s="218"/>
    </row>
    <row r="66" spans="1:15" ht="20.100000000000001" customHeight="1">
      <c r="A66" s="304" t="s">
        <v>225</v>
      </c>
      <c r="B66" s="304"/>
      <c r="C66" s="304"/>
      <c r="D66" s="300"/>
      <c r="E66" s="300"/>
      <c r="F66" s="300"/>
      <c r="G66" s="300"/>
      <c r="H66" s="300"/>
      <c r="I66" s="300"/>
      <c r="J66" s="300"/>
      <c r="K66" s="300"/>
      <c r="L66" s="300"/>
      <c r="M66" s="300">
        <f>D66+G66-J66</f>
        <v>0</v>
      </c>
      <c r="N66" s="300"/>
      <c r="O66" s="300"/>
    </row>
    <row r="67" spans="1:15" ht="20.100000000000001" customHeight="1">
      <c r="A67" s="304" t="s">
        <v>106</v>
      </c>
      <c r="B67" s="304"/>
      <c r="C67" s="304"/>
      <c r="D67" s="300"/>
      <c r="E67" s="300"/>
      <c r="F67" s="300"/>
      <c r="G67" s="300"/>
      <c r="H67" s="300"/>
      <c r="I67" s="300"/>
      <c r="J67" s="300"/>
      <c r="K67" s="300"/>
      <c r="L67" s="300"/>
      <c r="M67" s="300"/>
      <c r="N67" s="300"/>
      <c r="O67" s="300"/>
    </row>
    <row r="68" spans="1:15" ht="20.100000000000001" customHeight="1">
      <c r="A68" s="304"/>
      <c r="B68" s="304"/>
      <c r="C68" s="304"/>
      <c r="D68" s="270"/>
      <c r="E68" s="303"/>
      <c r="F68" s="271"/>
      <c r="G68" s="270"/>
      <c r="H68" s="303"/>
      <c r="I68" s="271"/>
      <c r="J68" s="270"/>
      <c r="K68" s="303"/>
      <c r="L68" s="271"/>
      <c r="M68" s="270"/>
      <c r="N68" s="303"/>
      <c r="O68" s="271"/>
    </row>
    <row r="69" spans="1:15" ht="20.100000000000001" customHeight="1">
      <c r="A69" s="304" t="s">
        <v>226</v>
      </c>
      <c r="B69" s="304"/>
      <c r="C69" s="304"/>
      <c r="D69" s="300"/>
      <c r="E69" s="300"/>
      <c r="F69" s="300"/>
      <c r="G69" s="300"/>
      <c r="H69" s="300"/>
      <c r="I69" s="300"/>
      <c r="J69" s="300"/>
      <c r="K69" s="300"/>
      <c r="L69" s="300"/>
      <c r="M69" s="300">
        <f>D69+G69-J69</f>
        <v>0</v>
      </c>
      <c r="N69" s="300"/>
      <c r="O69" s="300"/>
    </row>
    <row r="70" spans="1:15" ht="20.100000000000001" customHeight="1">
      <c r="A70" s="304" t="s">
        <v>107</v>
      </c>
      <c r="B70" s="304"/>
      <c r="C70" s="304"/>
      <c r="D70" s="300"/>
      <c r="E70" s="300"/>
      <c r="F70" s="300"/>
      <c r="G70" s="300"/>
      <c r="H70" s="300"/>
      <c r="I70" s="300"/>
      <c r="J70" s="300"/>
      <c r="K70" s="300"/>
      <c r="L70" s="300"/>
      <c r="M70" s="300"/>
      <c r="N70" s="300"/>
      <c r="O70" s="300"/>
    </row>
    <row r="71" spans="1:15" ht="20.100000000000001" customHeight="1">
      <c r="A71" s="304"/>
      <c r="B71" s="304"/>
      <c r="C71" s="304"/>
      <c r="D71" s="270"/>
      <c r="E71" s="303"/>
      <c r="F71" s="271"/>
      <c r="G71" s="270"/>
      <c r="H71" s="303"/>
      <c r="I71" s="271"/>
      <c r="J71" s="270"/>
      <c r="K71" s="303"/>
      <c r="L71" s="271"/>
      <c r="M71" s="270"/>
      <c r="N71" s="303"/>
      <c r="O71" s="271"/>
    </row>
    <row r="72" spans="1:15" ht="20.100000000000001" customHeight="1">
      <c r="A72" s="304" t="s">
        <v>227</v>
      </c>
      <c r="B72" s="304"/>
      <c r="C72" s="304"/>
      <c r="D72" s="300"/>
      <c r="E72" s="300"/>
      <c r="F72" s="300"/>
      <c r="G72" s="300"/>
      <c r="H72" s="300"/>
      <c r="I72" s="300"/>
      <c r="J72" s="300"/>
      <c r="K72" s="300"/>
      <c r="L72" s="300"/>
      <c r="M72" s="300">
        <f>D72+G72-J72</f>
        <v>0</v>
      </c>
      <c r="N72" s="300"/>
      <c r="O72" s="300"/>
    </row>
    <row r="73" spans="1:15" ht="20.100000000000001" customHeight="1">
      <c r="A73" s="304" t="s">
        <v>106</v>
      </c>
      <c r="B73" s="304"/>
      <c r="C73" s="304"/>
      <c r="D73" s="300"/>
      <c r="E73" s="300"/>
      <c r="F73" s="300"/>
      <c r="G73" s="300"/>
      <c r="H73" s="300"/>
      <c r="I73" s="300"/>
      <c r="J73" s="300"/>
      <c r="K73" s="300"/>
      <c r="L73" s="300"/>
      <c r="M73" s="300"/>
      <c r="N73" s="300"/>
      <c r="O73" s="300"/>
    </row>
    <row r="74" spans="1:15" ht="20.100000000000001" customHeight="1">
      <c r="A74" s="268"/>
      <c r="B74" s="204"/>
      <c r="C74" s="269"/>
      <c r="D74" s="300"/>
      <c r="E74" s="300"/>
      <c r="F74" s="300"/>
      <c r="G74" s="300"/>
      <c r="H74" s="300"/>
      <c r="I74" s="300"/>
      <c r="J74" s="300"/>
      <c r="K74" s="300"/>
      <c r="L74" s="300"/>
      <c r="M74" s="300"/>
      <c r="N74" s="300"/>
      <c r="O74" s="300"/>
    </row>
    <row r="75" spans="1:15" ht="20.100000000000001" customHeight="1">
      <c r="A75" s="248" t="s">
        <v>58</v>
      </c>
      <c r="B75" s="208"/>
      <c r="C75" s="249"/>
      <c r="D75" s="302">
        <f>SUM(D66,D69,D72)</f>
        <v>0</v>
      </c>
      <c r="E75" s="302"/>
      <c r="F75" s="302"/>
      <c r="G75" s="302">
        <f>SUM(G66,G69,G72)</f>
        <v>0</v>
      </c>
      <c r="H75" s="302"/>
      <c r="I75" s="302"/>
      <c r="J75" s="302">
        <f>SUM(J66,J69,J72)</f>
        <v>0</v>
      </c>
      <c r="K75" s="302"/>
      <c r="L75" s="302"/>
      <c r="M75" s="302">
        <f>D75+G75-J75</f>
        <v>0</v>
      </c>
      <c r="N75" s="302"/>
      <c r="O75" s="302"/>
    </row>
    <row r="76" spans="1:15">
      <c r="C76" s="173"/>
      <c r="D76" s="173"/>
      <c r="E76" s="173"/>
    </row>
    <row r="77" spans="1:15">
      <c r="C77" s="173"/>
      <c r="D77" s="173"/>
      <c r="E77" s="173"/>
    </row>
    <row r="78" spans="1:15">
      <c r="C78" s="173"/>
      <c r="D78" s="173"/>
      <c r="E78" s="173"/>
    </row>
    <row r="79" spans="1:15">
      <c r="C79" s="173"/>
      <c r="D79" s="173"/>
      <c r="E79" s="173"/>
    </row>
    <row r="80" spans="1:15">
      <c r="C80" s="173"/>
      <c r="D80" s="173"/>
      <c r="E80" s="173"/>
    </row>
    <row r="81" spans="3:5">
      <c r="C81" s="173"/>
      <c r="D81" s="173"/>
      <c r="E81" s="173"/>
    </row>
    <row r="82" spans="3:5">
      <c r="C82" s="173"/>
      <c r="D82" s="173"/>
      <c r="E82" s="173"/>
    </row>
    <row r="83" spans="3:5">
      <c r="C83" s="173"/>
      <c r="D83" s="173"/>
      <c r="E83" s="173"/>
    </row>
    <row r="84" spans="3:5">
      <c r="C84" s="173"/>
      <c r="D84" s="173"/>
      <c r="E84" s="173"/>
    </row>
    <row r="85" spans="3:5">
      <c r="C85" s="173"/>
      <c r="D85" s="173"/>
      <c r="E85" s="173"/>
    </row>
    <row r="86" spans="3:5">
      <c r="C86" s="173"/>
      <c r="D86" s="173"/>
      <c r="E86" s="173"/>
    </row>
    <row r="87" spans="3:5">
      <c r="C87" s="173"/>
      <c r="D87" s="173"/>
      <c r="E87" s="173"/>
    </row>
    <row r="88" spans="3:5">
      <c r="C88" s="173"/>
      <c r="D88" s="173"/>
      <c r="E88" s="173"/>
    </row>
    <row r="89" spans="3:5">
      <c r="C89" s="173"/>
      <c r="D89" s="173"/>
      <c r="E89" s="173"/>
    </row>
  </sheetData>
  <mergeCells count="261">
    <mergeCell ref="A75:C75"/>
    <mergeCell ref="D75:F75"/>
    <mergeCell ref="G75:I75"/>
    <mergeCell ref="J75:L75"/>
    <mergeCell ref="J74:L74"/>
    <mergeCell ref="N20:O20"/>
    <mergeCell ref="D69:F69"/>
    <mergeCell ref="G73:I73"/>
    <mergeCell ref="M58:O58"/>
    <mergeCell ref="M66:O66"/>
    <mergeCell ref="J65:L65"/>
    <mergeCell ref="K59:L59"/>
    <mergeCell ref="M59:O59"/>
    <mergeCell ref="G72:I72"/>
    <mergeCell ref="D67:F67"/>
    <mergeCell ref="A68:C68"/>
    <mergeCell ref="L20:M20"/>
    <mergeCell ref="A67:C67"/>
    <mergeCell ref="G67:I67"/>
    <mergeCell ref="D68:F68"/>
    <mergeCell ref="G68:I68"/>
    <mergeCell ref="M60:O60"/>
    <mergeCell ref="M69:O69"/>
    <mergeCell ref="J69:L69"/>
    <mergeCell ref="J67:L67"/>
    <mergeCell ref="M67:O67"/>
    <mergeCell ref="M68:O68"/>
    <mergeCell ref="J68:L68"/>
    <mergeCell ref="K58:L58"/>
    <mergeCell ref="H59:J59"/>
    <mergeCell ref="H25:I25"/>
    <mergeCell ref="J25:K25"/>
    <mergeCell ref="A22:C22"/>
    <mergeCell ref="A66:C66"/>
    <mergeCell ref="D66:F66"/>
    <mergeCell ref="G66:I66"/>
    <mergeCell ref="K60:L60"/>
    <mergeCell ref="J66:L66"/>
    <mergeCell ref="H60:J60"/>
    <mergeCell ref="G65:I65"/>
    <mergeCell ref="D65:F65"/>
    <mergeCell ref="H58:J58"/>
    <mergeCell ref="B59:C59"/>
    <mergeCell ref="B58:C58"/>
    <mergeCell ref="D58:E58"/>
    <mergeCell ref="F58:G58"/>
    <mergeCell ref="D59:E59"/>
    <mergeCell ref="F59:G59"/>
    <mergeCell ref="A70:C70"/>
    <mergeCell ref="D70:F70"/>
    <mergeCell ref="G69:I69"/>
    <mergeCell ref="A74:C74"/>
    <mergeCell ref="D74:F74"/>
    <mergeCell ref="G74:I74"/>
    <mergeCell ref="A73:C73"/>
    <mergeCell ref="D73:F73"/>
    <mergeCell ref="A71:C71"/>
    <mergeCell ref="D71:F71"/>
    <mergeCell ref="G71:I71"/>
    <mergeCell ref="A72:C72"/>
    <mergeCell ref="D72:F72"/>
    <mergeCell ref="G70:I70"/>
    <mergeCell ref="A69:C69"/>
    <mergeCell ref="M75:O75"/>
    <mergeCell ref="M73:O73"/>
    <mergeCell ref="M72:O72"/>
    <mergeCell ref="J70:L70"/>
    <mergeCell ref="M70:O70"/>
    <mergeCell ref="M71:O71"/>
    <mergeCell ref="M74:O74"/>
    <mergeCell ref="J73:L73"/>
    <mergeCell ref="J72:L72"/>
    <mergeCell ref="J71:L71"/>
    <mergeCell ref="M65:O65"/>
    <mergeCell ref="A65:C65"/>
    <mergeCell ref="B60:C60"/>
    <mergeCell ref="D60:E60"/>
    <mergeCell ref="F60:G60"/>
    <mergeCell ref="A62:O62"/>
    <mergeCell ref="A64:C64"/>
    <mergeCell ref="D64:F64"/>
    <mergeCell ref="G64:I64"/>
    <mergeCell ref="J64:L64"/>
    <mergeCell ref="M64:O64"/>
    <mergeCell ref="M57:O57"/>
    <mergeCell ref="B56:C56"/>
    <mergeCell ref="F56:G56"/>
    <mergeCell ref="H56:J56"/>
    <mergeCell ref="B57:C57"/>
    <mergeCell ref="H57:J57"/>
    <mergeCell ref="K57:L57"/>
    <mergeCell ref="D56:E56"/>
    <mergeCell ref="D57:E57"/>
    <mergeCell ref="F57:G57"/>
    <mergeCell ref="M55:O55"/>
    <mergeCell ref="K56:L56"/>
    <mergeCell ref="M56:O56"/>
    <mergeCell ref="A53:O53"/>
    <mergeCell ref="B55:C55"/>
    <mergeCell ref="D55:E55"/>
    <mergeCell ref="F55:G55"/>
    <mergeCell ref="H55:J55"/>
    <mergeCell ref="K55:L55"/>
    <mergeCell ref="A44:J44"/>
    <mergeCell ref="B46:C46"/>
    <mergeCell ref="D46:F46"/>
    <mergeCell ref="F41:O41"/>
    <mergeCell ref="F42:O42"/>
    <mergeCell ref="G46:I46"/>
    <mergeCell ref="J46:L46"/>
    <mergeCell ref="M46:O46"/>
    <mergeCell ref="A46:A47"/>
    <mergeCell ref="B41:E41"/>
    <mergeCell ref="B42:E42"/>
    <mergeCell ref="F38:O38"/>
    <mergeCell ref="B38:E38"/>
    <mergeCell ref="B39:E39"/>
    <mergeCell ref="F39:O39"/>
    <mergeCell ref="F40:O40"/>
    <mergeCell ref="B40:E40"/>
    <mergeCell ref="L17:M17"/>
    <mergeCell ref="N17:O17"/>
    <mergeCell ref="J17:K17"/>
    <mergeCell ref="A17:C17"/>
    <mergeCell ref="A18:C18"/>
    <mergeCell ref="H17:I17"/>
    <mergeCell ref="D18:E18"/>
    <mergeCell ref="N18:O18"/>
    <mergeCell ref="J18:K18"/>
    <mergeCell ref="F19:G19"/>
    <mergeCell ref="H19:I19"/>
    <mergeCell ref="J19:K19"/>
    <mergeCell ref="F18:G18"/>
    <mergeCell ref="A19:C19"/>
    <mergeCell ref="D19:E19"/>
    <mergeCell ref="D22:E22"/>
    <mergeCell ref="N22:O22"/>
    <mergeCell ref="F37:O37"/>
    <mergeCell ref="B37:E37"/>
    <mergeCell ref="H18:I18"/>
    <mergeCell ref="N19:O19"/>
    <mergeCell ref="A20:C20"/>
    <mergeCell ref="D20:E20"/>
    <mergeCell ref="F20:G20"/>
    <mergeCell ref="H20:I20"/>
    <mergeCell ref="J20:K20"/>
    <mergeCell ref="J23:K23"/>
    <mergeCell ref="L25:M25"/>
    <mergeCell ref="L23:M23"/>
    <mergeCell ref="L22:M22"/>
    <mergeCell ref="J22:K22"/>
    <mergeCell ref="F22:G22"/>
    <mergeCell ref="H22:I22"/>
    <mergeCell ref="A21:C21"/>
    <mergeCell ref="D21:E21"/>
    <mergeCell ref="F21:G21"/>
    <mergeCell ref="H21:I21"/>
    <mergeCell ref="F23:G23"/>
    <mergeCell ref="J24:K24"/>
    <mergeCell ref="A25:C25"/>
    <mergeCell ref="F33:O33"/>
    <mergeCell ref="D23:E23"/>
    <mergeCell ref="B36:E36"/>
    <mergeCell ref="L10:M10"/>
    <mergeCell ref="L15:M15"/>
    <mergeCell ref="L14:M14"/>
    <mergeCell ref="B34:E34"/>
    <mergeCell ref="F34:O34"/>
    <mergeCell ref="A11:C11"/>
    <mergeCell ref="D17:E17"/>
    <mergeCell ref="F35:O35"/>
    <mergeCell ref="F36:O36"/>
    <mergeCell ref="D25:E25"/>
    <mergeCell ref="J21:K21"/>
    <mergeCell ref="L21:M21"/>
    <mergeCell ref="N21:O21"/>
    <mergeCell ref="L24:M24"/>
    <mergeCell ref="N24:O24"/>
    <mergeCell ref="A23:C23"/>
    <mergeCell ref="H11:I11"/>
    <mergeCell ref="B35:E35"/>
    <mergeCell ref="H23:I23"/>
    <mergeCell ref="N25:O25"/>
    <mergeCell ref="A26:C26"/>
    <mergeCell ref="D26:E26"/>
    <mergeCell ref="N23:O23"/>
    <mergeCell ref="A14:C14"/>
    <mergeCell ref="F14:G14"/>
    <mergeCell ref="H14:I14"/>
    <mergeCell ref="D14:E14"/>
    <mergeCell ref="A13:C13"/>
    <mergeCell ref="D13:E13"/>
    <mergeCell ref="H13:I13"/>
    <mergeCell ref="F13:G13"/>
    <mergeCell ref="B33:E33"/>
    <mergeCell ref="F32:O32"/>
    <mergeCell ref="B32:E32"/>
    <mergeCell ref="A30:O30"/>
    <mergeCell ref="A28:O28"/>
    <mergeCell ref="F17:G17"/>
    <mergeCell ref="A24:C24"/>
    <mergeCell ref="D24:E24"/>
    <mergeCell ref="F24:G24"/>
    <mergeCell ref="H24:I24"/>
    <mergeCell ref="F26:G26"/>
    <mergeCell ref="H26:I26"/>
    <mergeCell ref="L26:M26"/>
    <mergeCell ref="J26:K26"/>
    <mergeCell ref="N26:O26"/>
    <mergeCell ref="F25:G25"/>
    <mergeCell ref="L19:M19"/>
    <mergeCell ref="L18:M18"/>
    <mergeCell ref="A15:C15"/>
    <mergeCell ref="H16:I16"/>
    <mergeCell ref="H15:I15"/>
    <mergeCell ref="D15:E15"/>
    <mergeCell ref="A16:C16"/>
    <mergeCell ref="F15:G15"/>
    <mergeCell ref="D16:E16"/>
    <mergeCell ref="F16:G16"/>
    <mergeCell ref="N9:O9"/>
    <mergeCell ref="L11:M11"/>
    <mergeCell ref="J10:K10"/>
    <mergeCell ref="N12:O12"/>
    <mergeCell ref="N16:O16"/>
    <mergeCell ref="J16:K16"/>
    <mergeCell ref="N15:O15"/>
    <mergeCell ref="L16:M16"/>
    <mergeCell ref="J15:K15"/>
    <mergeCell ref="J12:K12"/>
    <mergeCell ref="N10:O10"/>
    <mergeCell ref="J14:K14"/>
    <mergeCell ref="N14:O14"/>
    <mergeCell ref="N13:O13"/>
    <mergeCell ref="L13:M13"/>
    <mergeCell ref="J13:K13"/>
    <mergeCell ref="N11:O11"/>
    <mergeCell ref="A10:C10"/>
    <mergeCell ref="A12:C12"/>
    <mergeCell ref="D12:E12"/>
    <mergeCell ref="D11:E11"/>
    <mergeCell ref="H12:I12"/>
    <mergeCell ref="F12:G12"/>
    <mergeCell ref="D10:E10"/>
    <mergeCell ref="L12:M12"/>
    <mergeCell ref="A1:O1"/>
    <mergeCell ref="A2:O2"/>
    <mergeCell ref="A3:O3"/>
    <mergeCell ref="D9:E9"/>
    <mergeCell ref="F9:G9"/>
    <mergeCell ref="A5:O5"/>
    <mergeCell ref="A9:C9"/>
    <mergeCell ref="A4:O4"/>
    <mergeCell ref="A7:O7"/>
    <mergeCell ref="J9:K9"/>
    <mergeCell ref="H9:I9"/>
    <mergeCell ref="L9:M9"/>
    <mergeCell ref="H10:I10"/>
    <mergeCell ref="F10:G10"/>
    <mergeCell ref="J11:K11"/>
    <mergeCell ref="F11:G11"/>
  </mergeCells>
  <phoneticPr fontId="3" type="noConversion"/>
  <pageMargins left="1.1811023622047245" right="0.39370078740157483" top="0.78740157480314965" bottom="0.78740157480314965" header="0.27559055118110237" footer="0.15748031496062992"/>
  <pageSetup paperSize="9" scale="47" orientation="landscape" horizontalDpi="1200" verticalDpi="1200" r:id="rId1"/>
  <headerFooter alignWithMargins="0">
    <oddHeader xml:space="preserve">&amp;C&amp;"Times New Roman,обычный"&amp;14 
13
&amp;R
&amp;"Times New Roman,обычный"&amp;14Продовження додатка 1
Таблиця 6
</oddHeader>
  </headerFooter>
  <rowBreaks count="1" manualBreakCount="1">
    <brk id="42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AE71"/>
  <sheetViews>
    <sheetView tabSelected="1" topLeftCell="A34" zoomScale="60" zoomScaleNormal="70" zoomScaleSheetLayoutView="50" workbookViewId="0">
      <selection activeCell="K67" sqref="K67"/>
    </sheetView>
  </sheetViews>
  <sheetFormatPr defaultColWidth="9.140625" defaultRowHeight="18.75"/>
  <cols>
    <col min="1" max="1" width="8.28515625" style="55" customWidth="1"/>
    <col min="2" max="2" width="28.7109375" style="55" customWidth="1"/>
    <col min="3" max="6" width="11.28515625" style="55" customWidth="1"/>
    <col min="7" max="31" width="11" style="55" customWidth="1"/>
    <col min="32" max="16384" width="9.140625" style="55"/>
  </cols>
  <sheetData>
    <row r="1" spans="1:31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Q1" s="174"/>
      <c r="R1" s="174"/>
      <c r="S1" s="174"/>
      <c r="T1" s="174"/>
      <c r="U1" s="174"/>
      <c r="AB1" s="339"/>
      <c r="AC1" s="340"/>
      <c r="AD1" s="340"/>
      <c r="AE1" s="340"/>
    </row>
    <row r="2" spans="1:31" ht="18.75" customHeight="1">
      <c r="B2" s="175" t="s">
        <v>321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</row>
    <row r="3" spans="1:31">
      <c r="A3" s="176"/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</row>
    <row r="4" spans="1:31" ht="41.25" customHeight="1">
      <c r="A4" s="214" t="s">
        <v>54</v>
      </c>
      <c r="B4" s="214" t="s">
        <v>165</v>
      </c>
      <c r="C4" s="357" t="s">
        <v>166</v>
      </c>
      <c r="D4" s="358"/>
      <c r="E4" s="358"/>
      <c r="F4" s="359"/>
      <c r="G4" s="357" t="s">
        <v>239</v>
      </c>
      <c r="H4" s="358"/>
      <c r="I4" s="358"/>
      <c r="J4" s="358"/>
      <c r="K4" s="358"/>
      <c r="L4" s="358"/>
      <c r="M4" s="359"/>
      <c r="N4" s="238" t="s">
        <v>167</v>
      </c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40"/>
      <c r="Z4" s="371" t="s">
        <v>330</v>
      </c>
      <c r="AA4" s="372"/>
      <c r="AB4" s="373"/>
      <c r="AC4" s="313" t="s">
        <v>331</v>
      </c>
      <c r="AD4" s="314"/>
      <c r="AE4" s="315"/>
    </row>
    <row r="5" spans="1:31" ht="48.75" customHeight="1">
      <c r="A5" s="215"/>
      <c r="B5" s="215"/>
      <c r="C5" s="363"/>
      <c r="D5" s="364"/>
      <c r="E5" s="364"/>
      <c r="F5" s="365"/>
      <c r="G5" s="363"/>
      <c r="H5" s="364"/>
      <c r="I5" s="364"/>
      <c r="J5" s="364"/>
      <c r="K5" s="364"/>
      <c r="L5" s="364"/>
      <c r="M5" s="365"/>
      <c r="N5" s="238" t="s">
        <v>333</v>
      </c>
      <c r="O5" s="239"/>
      <c r="P5" s="239"/>
      <c r="Q5" s="240"/>
      <c r="R5" s="238" t="s">
        <v>334</v>
      </c>
      <c r="S5" s="239"/>
      <c r="T5" s="239"/>
      <c r="U5" s="240"/>
      <c r="V5" s="238" t="s">
        <v>335</v>
      </c>
      <c r="W5" s="239"/>
      <c r="X5" s="239"/>
      <c r="Y5" s="240"/>
      <c r="Z5" s="374"/>
      <c r="AA5" s="374"/>
      <c r="AB5" s="375"/>
      <c r="AC5" s="319"/>
      <c r="AD5" s="320"/>
      <c r="AE5" s="321"/>
    </row>
    <row r="6" spans="1:31" ht="18" customHeight="1">
      <c r="A6" s="177">
        <v>1</v>
      </c>
      <c r="B6" s="178">
        <v>2</v>
      </c>
      <c r="C6" s="322">
        <v>3</v>
      </c>
      <c r="D6" s="323"/>
      <c r="E6" s="323"/>
      <c r="F6" s="324"/>
      <c r="G6" s="322">
        <v>4</v>
      </c>
      <c r="H6" s="323"/>
      <c r="I6" s="323"/>
      <c r="J6" s="323"/>
      <c r="K6" s="323"/>
      <c r="L6" s="323"/>
      <c r="M6" s="324"/>
      <c r="N6" s="368">
        <v>5</v>
      </c>
      <c r="O6" s="369"/>
      <c r="P6" s="369"/>
      <c r="Q6" s="370"/>
      <c r="R6" s="368">
        <v>6</v>
      </c>
      <c r="S6" s="369"/>
      <c r="T6" s="369"/>
      <c r="U6" s="370"/>
      <c r="V6" s="368">
        <v>7</v>
      </c>
      <c r="W6" s="369"/>
      <c r="X6" s="369"/>
      <c r="Y6" s="370"/>
      <c r="Z6" s="369">
        <v>8</v>
      </c>
      <c r="AA6" s="369"/>
      <c r="AB6" s="370"/>
      <c r="AC6" s="368">
        <v>9</v>
      </c>
      <c r="AD6" s="369"/>
      <c r="AE6" s="370"/>
    </row>
    <row r="7" spans="1:31" ht="20.100000000000001" customHeight="1">
      <c r="A7" s="177">
        <v>1</v>
      </c>
      <c r="B7" s="179"/>
      <c r="C7" s="322"/>
      <c r="D7" s="323"/>
      <c r="E7" s="323"/>
      <c r="F7" s="324"/>
      <c r="G7" s="353"/>
      <c r="H7" s="354"/>
      <c r="I7" s="354"/>
      <c r="J7" s="354"/>
      <c r="K7" s="354"/>
      <c r="L7" s="354"/>
      <c r="M7" s="355"/>
      <c r="N7" s="353"/>
      <c r="O7" s="354"/>
      <c r="P7" s="354"/>
      <c r="Q7" s="355"/>
      <c r="R7" s="353"/>
      <c r="S7" s="354"/>
      <c r="T7" s="354"/>
      <c r="U7" s="355"/>
      <c r="V7" s="353"/>
      <c r="W7" s="354"/>
      <c r="X7" s="354"/>
      <c r="Y7" s="355"/>
      <c r="Z7" s="325" t="e">
        <f>(V7/R7)*100</f>
        <v>#DIV/0!</v>
      </c>
      <c r="AA7" s="325"/>
      <c r="AB7" s="326"/>
      <c r="AC7" s="366" t="e">
        <f>(V7/N7)*100</f>
        <v>#DIV/0!</v>
      </c>
      <c r="AD7" s="325"/>
      <c r="AE7" s="326"/>
    </row>
    <row r="8" spans="1:31" ht="20.100000000000001" customHeight="1">
      <c r="A8" s="177"/>
      <c r="B8" s="178"/>
      <c r="C8" s="322"/>
      <c r="D8" s="323"/>
      <c r="E8" s="323"/>
      <c r="F8" s="324"/>
      <c r="G8" s="353"/>
      <c r="H8" s="354"/>
      <c r="I8" s="354"/>
      <c r="J8" s="354"/>
      <c r="K8" s="354"/>
      <c r="L8" s="354"/>
      <c r="M8" s="355"/>
      <c r="N8" s="353"/>
      <c r="O8" s="354"/>
      <c r="P8" s="354"/>
      <c r="Q8" s="355"/>
      <c r="R8" s="353"/>
      <c r="S8" s="354"/>
      <c r="T8" s="354"/>
      <c r="U8" s="355"/>
      <c r="V8" s="353"/>
      <c r="W8" s="354"/>
      <c r="X8" s="354"/>
      <c r="Y8" s="355"/>
      <c r="Z8" s="325" t="e">
        <f>(V8/R8)*100</f>
        <v>#DIV/0!</v>
      </c>
      <c r="AA8" s="325"/>
      <c r="AB8" s="326"/>
      <c r="AC8" s="366" t="e">
        <f>(V8/N8)*100</f>
        <v>#DIV/0!</v>
      </c>
      <c r="AD8" s="325"/>
      <c r="AE8" s="326"/>
    </row>
    <row r="9" spans="1:31" ht="20.100000000000001" customHeight="1">
      <c r="A9" s="177"/>
      <c r="B9" s="178"/>
      <c r="C9" s="322"/>
      <c r="D9" s="323"/>
      <c r="E9" s="323"/>
      <c r="F9" s="324"/>
      <c r="G9" s="353"/>
      <c r="H9" s="354"/>
      <c r="I9" s="354"/>
      <c r="J9" s="354"/>
      <c r="K9" s="354"/>
      <c r="L9" s="354"/>
      <c r="M9" s="355"/>
      <c r="N9" s="353"/>
      <c r="O9" s="354"/>
      <c r="P9" s="354"/>
      <c r="Q9" s="355"/>
      <c r="R9" s="353"/>
      <c r="S9" s="354"/>
      <c r="T9" s="354"/>
      <c r="U9" s="355"/>
      <c r="V9" s="353"/>
      <c r="W9" s="354"/>
      <c r="X9" s="354"/>
      <c r="Y9" s="355"/>
      <c r="Z9" s="325" t="e">
        <f>(V9/R9)*100</f>
        <v>#DIV/0!</v>
      </c>
      <c r="AA9" s="325"/>
      <c r="AB9" s="326"/>
      <c r="AC9" s="366" t="e">
        <f>(V9/N9)*100</f>
        <v>#DIV/0!</v>
      </c>
      <c r="AD9" s="325"/>
      <c r="AE9" s="326"/>
    </row>
    <row r="10" spans="1:31" ht="20.100000000000001" customHeight="1">
      <c r="A10" s="177"/>
      <c r="B10" s="178"/>
      <c r="C10" s="322"/>
      <c r="D10" s="323"/>
      <c r="E10" s="323"/>
      <c r="F10" s="324"/>
      <c r="G10" s="353"/>
      <c r="H10" s="354"/>
      <c r="I10" s="354"/>
      <c r="J10" s="354"/>
      <c r="K10" s="354"/>
      <c r="L10" s="354"/>
      <c r="M10" s="355"/>
      <c r="N10" s="353"/>
      <c r="O10" s="354"/>
      <c r="P10" s="354"/>
      <c r="Q10" s="355"/>
      <c r="R10" s="353"/>
      <c r="S10" s="354"/>
      <c r="T10" s="354"/>
      <c r="U10" s="355"/>
      <c r="V10" s="353"/>
      <c r="W10" s="354"/>
      <c r="X10" s="354"/>
      <c r="Y10" s="355"/>
      <c r="Z10" s="325" t="e">
        <f>(V10/R10)*100</f>
        <v>#DIV/0!</v>
      </c>
      <c r="AA10" s="325"/>
      <c r="AB10" s="326"/>
      <c r="AC10" s="366" t="e">
        <f>(V10/N10)*100</f>
        <v>#DIV/0!</v>
      </c>
      <c r="AD10" s="325"/>
      <c r="AE10" s="326"/>
    </row>
    <row r="11" spans="1:31" ht="20.100000000000001" customHeight="1">
      <c r="A11" s="349" t="s">
        <v>58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72">
        <f>SUM(N7:N10)</f>
        <v>0</v>
      </c>
      <c r="O11" s="356"/>
      <c r="P11" s="356"/>
      <c r="Q11" s="273"/>
      <c r="R11" s="272">
        <f>SUM(R7:R10)</f>
        <v>0</v>
      </c>
      <c r="S11" s="356"/>
      <c r="T11" s="356"/>
      <c r="U11" s="273"/>
      <c r="V11" s="272">
        <f>SUM(V7:V10)</f>
        <v>0</v>
      </c>
      <c r="W11" s="356"/>
      <c r="X11" s="356"/>
      <c r="Y11" s="273"/>
      <c r="Z11" s="311" t="e">
        <f>(V11/R11)*100</f>
        <v>#DIV/0!</v>
      </c>
      <c r="AA11" s="311"/>
      <c r="AB11" s="312"/>
      <c r="AC11" s="367" t="e">
        <f>(V11/N11)*100</f>
        <v>#DIV/0!</v>
      </c>
      <c r="AD11" s="311"/>
      <c r="AE11" s="312"/>
    </row>
    <row r="12" spans="1:31" ht="18.75" customHeight="1">
      <c r="A12" s="136"/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5"/>
      <c r="N12" s="135"/>
      <c r="O12" s="135"/>
      <c r="P12" s="135"/>
      <c r="Q12" s="102"/>
      <c r="R12" s="102"/>
      <c r="S12" s="102"/>
      <c r="T12" s="102"/>
      <c r="U12" s="102"/>
      <c r="V12" s="102"/>
      <c r="W12" s="180"/>
      <c r="X12" s="180"/>
      <c r="Y12" s="180"/>
      <c r="Z12" s="180"/>
      <c r="AA12" s="180"/>
      <c r="AB12" s="180"/>
      <c r="AC12" s="180"/>
      <c r="AD12" s="180"/>
      <c r="AE12" s="180"/>
    </row>
    <row r="13" spans="1:31" s="175" customFormat="1" ht="18.75" customHeight="1">
      <c r="B13" s="175" t="s">
        <v>322</v>
      </c>
    </row>
    <row r="14" spans="1:31" s="175" customFormat="1" ht="18.75" customHeight="1"/>
    <row r="15" spans="1:31" ht="39.75" customHeight="1">
      <c r="A15" s="251" t="s">
        <v>54</v>
      </c>
      <c r="B15" s="251" t="s">
        <v>168</v>
      </c>
      <c r="C15" s="219" t="s">
        <v>165</v>
      </c>
      <c r="D15" s="219"/>
      <c r="E15" s="219"/>
      <c r="F15" s="219"/>
      <c r="G15" s="357" t="s">
        <v>239</v>
      </c>
      <c r="H15" s="358"/>
      <c r="I15" s="358"/>
      <c r="J15" s="358"/>
      <c r="K15" s="358"/>
      <c r="L15" s="358"/>
      <c r="M15" s="359"/>
      <c r="N15" s="357" t="s">
        <v>169</v>
      </c>
      <c r="O15" s="358"/>
      <c r="P15" s="359"/>
      <c r="Q15" s="357" t="s">
        <v>167</v>
      </c>
      <c r="R15" s="358"/>
      <c r="S15" s="358"/>
      <c r="T15" s="358"/>
      <c r="U15" s="358"/>
      <c r="V15" s="358"/>
      <c r="W15" s="358"/>
      <c r="X15" s="358"/>
      <c r="Y15" s="359"/>
      <c r="Z15" s="313" t="s">
        <v>330</v>
      </c>
      <c r="AA15" s="314"/>
      <c r="AB15" s="315"/>
      <c r="AC15" s="313" t="s">
        <v>331</v>
      </c>
      <c r="AD15" s="314"/>
      <c r="AE15" s="315"/>
    </row>
    <row r="16" spans="1:31" ht="18.75" customHeight="1">
      <c r="A16" s="251"/>
      <c r="B16" s="251"/>
      <c r="C16" s="219"/>
      <c r="D16" s="219"/>
      <c r="E16" s="219"/>
      <c r="F16" s="219"/>
      <c r="G16" s="360"/>
      <c r="H16" s="361"/>
      <c r="I16" s="361"/>
      <c r="J16" s="361"/>
      <c r="K16" s="361"/>
      <c r="L16" s="361"/>
      <c r="M16" s="362"/>
      <c r="N16" s="360"/>
      <c r="O16" s="361"/>
      <c r="P16" s="362"/>
      <c r="Q16" s="219" t="s">
        <v>333</v>
      </c>
      <c r="R16" s="219"/>
      <c r="S16" s="219"/>
      <c r="T16" s="219" t="s">
        <v>334</v>
      </c>
      <c r="U16" s="219"/>
      <c r="V16" s="219"/>
      <c r="W16" s="219" t="s">
        <v>335</v>
      </c>
      <c r="X16" s="219"/>
      <c r="Y16" s="219"/>
      <c r="Z16" s="316"/>
      <c r="AA16" s="317"/>
      <c r="AB16" s="318"/>
      <c r="AC16" s="316"/>
      <c r="AD16" s="317"/>
      <c r="AE16" s="318"/>
    </row>
    <row r="17" spans="1:31" ht="27.75" customHeight="1">
      <c r="A17" s="251"/>
      <c r="B17" s="251"/>
      <c r="C17" s="219"/>
      <c r="D17" s="219"/>
      <c r="E17" s="219"/>
      <c r="F17" s="219"/>
      <c r="G17" s="363"/>
      <c r="H17" s="364"/>
      <c r="I17" s="364"/>
      <c r="J17" s="364"/>
      <c r="K17" s="364"/>
      <c r="L17" s="364"/>
      <c r="M17" s="365"/>
      <c r="N17" s="363"/>
      <c r="O17" s="364"/>
      <c r="P17" s="365"/>
      <c r="Q17" s="219"/>
      <c r="R17" s="219"/>
      <c r="S17" s="219"/>
      <c r="T17" s="219"/>
      <c r="U17" s="219"/>
      <c r="V17" s="219"/>
      <c r="W17" s="219"/>
      <c r="X17" s="219"/>
      <c r="Y17" s="219"/>
      <c r="Z17" s="319"/>
      <c r="AA17" s="320"/>
      <c r="AB17" s="321"/>
      <c r="AC17" s="319"/>
      <c r="AD17" s="320"/>
      <c r="AE17" s="321"/>
    </row>
    <row r="18" spans="1:31" ht="18" customHeight="1">
      <c r="A18" s="177">
        <v>1</v>
      </c>
      <c r="B18" s="177">
        <v>2</v>
      </c>
      <c r="C18" s="345">
        <v>3</v>
      </c>
      <c r="D18" s="345"/>
      <c r="E18" s="345"/>
      <c r="F18" s="345"/>
      <c r="G18" s="322">
        <v>4</v>
      </c>
      <c r="H18" s="323"/>
      <c r="I18" s="323"/>
      <c r="J18" s="323"/>
      <c r="K18" s="323"/>
      <c r="L18" s="323"/>
      <c r="M18" s="324"/>
      <c r="N18" s="322">
        <v>5</v>
      </c>
      <c r="O18" s="323"/>
      <c r="P18" s="324"/>
      <c r="Q18" s="322">
        <v>6</v>
      </c>
      <c r="R18" s="323"/>
      <c r="S18" s="324"/>
      <c r="T18" s="322">
        <v>7</v>
      </c>
      <c r="U18" s="323"/>
      <c r="V18" s="324"/>
      <c r="W18" s="322">
        <v>8</v>
      </c>
      <c r="X18" s="323"/>
      <c r="Y18" s="324"/>
      <c r="Z18" s="322">
        <v>9</v>
      </c>
      <c r="AA18" s="323"/>
      <c r="AB18" s="324"/>
      <c r="AC18" s="322">
        <v>10</v>
      </c>
      <c r="AD18" s="323"/>
      <c r="AE18" s="324"/>
    </row>
    <row r="19" spans="1:31" ht="20.100000000000001" customHeight="1">
      <c r="A19" s="181"/>
      <c r="B19" s="182"/>
      <c r="C19" s="352"/>
      <c r="D19" s="352"/>
      <c r="E19" s="352"/>
      <c r="F19" s="352"/>
      <c r="G19" s="353"/>
      <c r="H19" s="354"/>
      <c r="I19" s="354"/>
      <c r="J19" s="354"/>
      <c r="K19" s="354"/>
      <c r="L19" s="354"/>
      <c r="M19" s="355"/>
      <c r="N19" s="346"/>
      <c r="O19" s="347"/>
      <c r="P19" s="348"/>
      <c r="Q19" s="327"/>
      <c r="R19" s="328"/>
      <c r="S19" s="329"/>
      <c r="T19" s="327"/>
      <c r="U19" s="328"/>
      <c r="V19" s="329"/>
      <c r="W19" s="327"/>
      <c r="X19" s="328"/>
      <c r="Y19" s="329"/>
      <c r="Z19" s="325" t="e">
        <f>(W19/T19)*100</f>
        <v>#DIV/0!</v>
      </c>
      <c r="AA19" s="325"/>
      <c r="AB19" s="326"/>
      <c r="AC19" s="325" t="e">
        <f>(W19/Q19)*100</f>
        <v>#DIV/0!</v>
      </c>
      <c r="AD19" s="325"/>
      <c r="AE19" s="326"/>
    </row>
    <row r="20" spans="1:31" ht="20.100000000000001" customHeight="1">
      <c r="A20" s="181"/>
      <c r="B20" s="182"/>
      <c r="C20" s="352"/>
      <c r="D20" s="352"/>
      <c r="E20" s="352"/>
      <c r="F20" s="352"/>
      <c r="G20" s="353"/>
      <c r="H20" s="354"/>
      <c r="I20" s="354"/>
      <c r="J20" s="354"/>
      <c r="K20" s="354"/>
      <c r="L20" s="354"/>
      <c r="M20" s="355"/>
      <c r="N20" s="346"/>
      <c r="O20" s="347"/>
      <c r="P20" s="348"/>
      <c r="Q20" s="327"/>
      <c r="R20" s="328"/>
      <c r="S20" s="329"/>
      <c r="T20" s="327"/>
      <c r="U20" s="328"/>
      <c r="V20" s="329"/>
      <c r="W20" s="327"/>
      <c r="X20" s="328"/>
      <c r="Y20" s="329"/>
      <c r="Z20" s="325" t="e">
        <f>(W20/T20)*100</f>
        <v>#DIV/0!</v>
      </c>
      <c r="AA20" s="325"/>
      <c r="AB20" s="326"/>
      <c r="AC20" s="325" t="e">
        <f>(W20/Q20)*100</f>
        <v>#DIV/0!</v>
      </c>
      <c r="AD20" s="325"/>
      <c r="AE20" s="326"/>
    </row>
    <row r="21" spans="1:31" ht="20.100000000000001" customHeight="1">
      <c r="A21" s="181"/>
      <c r="B21" s="182"/>
      <c r="C21" s="352"/>
      <c r="D21" s="352"/>
      <c r="E21" s="352"/>
      <c r="F21" s="352"/>
      <c r="G21" s="353"/>
      <c r="H21" s="354"/>
      <c r="I21" s="354"/>
      <c r="J21" s="354"/>
      <c r="K21" s="354"/>
      <c r="L21" s="354"/>
      <c r="M21" s="355"/>
      <c r="N21" s="346"/>
      <c r="O21" s="347"/>
      <c r="P21" s="348"/>
      <c r="Q21" s="327"/>
      <c r="R21" s="328"/>
      <c r="S21" s="329"/>
      <c r="T21" s="327"/>
      <c r="U21" s="328"/>
      <c r="V21" s="329"/>
      <c r="W21" s="327"/>
      <c r="X21" s="328"/>
      <c r="Y21" s="329"/>
      <c r="Z21" s="325" t="e">
        <f>(W21/T21)*100</f>
        <v>#DIV/0!</v>
      </c>
      <c r="AA21" s="325"/>
      <c r="AB21" s="326"/>
      <c r="AC21" s="325" t="e">
        <f>(W21/Q21)*100</f>
        <v>#DIV/0!</v>
      </c>
      <c r="AD21" s="325"/>
      <c r="AE21" s="326"/>
    </row>
    <row r="22" spans="1:31" ht="20.100000000000001" customHeight="1">
      <c r="A22" s="181"/>
      <c r="B22" s="182"/>
      <c r="C22" s="352"/>
      <c r="D22" s="352"/>
      <c r="E22" s="352"/>
      <c r="F22" s="352"/>
      <c r="G22" s="353"/>
      <c r="H22" s="354"/>
      <c r="I22" s="354"/>
      <c r="J22" s="354"/>
      <c r="K22" s="354"/>
      <c r="L22" s="354"/>
      <c r="M22" s="355"/>
      <c r="N22" s="346"/>
      <c r="O22" s="347"/>
      <c r="P22" s="348"/>
      <c r="Q22" s="327"/>
      <c r="R22" s="328"/>
      <c r="S22" s="329"/>
      <c r="T22" s="327"/>
      <c r="U22" s="328"/>
      <c r="V22" s="329"/>
      <c r="W22" s="327"/>
      <c r="X22" s="328"/>
      <c r="Y22" s="329"/>
      <c r="Z22" s="325" t="e">
        <f>(W22/T22)*100</f>
        <v>#DIV/0!</v>
      </c>
      <c r="AA22" s="325"/>
      <c r="AB22" s="326"/>
      <c r="AC22" s="325" t="e">
        <f>(W22/Q22)*100</f>
        <v>#DIV/0!</v>
      </c>
      <c r="AD22" s="325"/>
      <c r="AE22" s="326"/>
    </row>
    <row r="23" spans="1:31" ht="20.100000000000001" customHeight="1">
      <c r="A23" s="349" t="s">
        <v>58</v>
      </c>
      <c r="B23" s="350"/>
      <c r="C23" s="350"/>
      <c r="D23" s="350"/>
      <c r="E23" s="350"/>
      <c r="F23" s="350"/>
      <c r="G23" s="350"/>
      <c r="H23" s="350"/>
      <c r="I23" s="350"/>
      <c r="J23" s="350"/>
      <c r="K23" s="350"/>
      <c r="L23" s="350"/>
      <c r="M23" s="351"/>
      <c r="N23" s="349"/>
      <c r="O23" s="350"/>
      <c r="P23" s="351"/>
      <c r="Q23" s="330">
        <f>SUM(Q19:Q22)</f>
        <v>0</v>
      </c>
      <c r="R23" s="331"/>
      <c r="S23" s="332"/>
      <c r="T23" s="330">
        <f>SUM(T19:T22)</f>
        <v>0</v>
      </c>
      <c r="U23" s="331"/>
      <c r="V23" s="332"/>
      <c r="W23" s="330">
        <f>SUM(W19:W22)</f>
        <v>0</v>
      </c>
      <c r="X23" s="331"/>
      <c r="Y23" s="332"/>
      <c r="Z23" s="311" t="e">
        <f>(W23/T23)*100</f>
        <v>#DIV/0!</v>
      </c>
      <c r="AA23" s="311"/>
      <c r="AB23" s="312"/>
      <c r="AC23" s="311" t="e">
        <f>(W23/Q23)*100</f>
        <v>#DIV/0!</v>
      </c>
      <c r="AD23" s="311"/>
      <c r="AE23" s="312"/>
    </row>
    <row r="24" spans="1:31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Q24" s="174"/>
      <c r="R24" s="174"/>
      <c r="S24" s="174"/>
      <c r="T24" s="174"/>
      <c r="U24" s="174"/>
      <c r="AE24" s="174"/>
    </row>
    <row r="25" spans="1:31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Q25" s="174"/>
      <c r="R25" s="174"/>
      <c r="S25" s="174"/>
      <c r="T25" s="174"/>
      <c r="U25" s="174"/>
      <c r="AE25" s="174"/>
    </row>
    <row r="26" spans="1:31" s="175" customFormat="1" ht="18.75" customHeight="1">
      <c r="B26" s="175" t="s">
        <v>180</v>
      </c>
    </row>
    <row r="27" spans="1:31">
      <c r="A27" s="183"/>
      <c r="B27" s="183"/>
      <c r="C27" s="183"/>
      <c r="D27" s="183"/>
      <c r="E27" s="183"/>
      <c r="F27" s="183"/>
      <c r="G27" s="183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183"/>
      <c r="AE27" s="184" t="s">
        <v>390</v>
      </c>
    </row>
    <row r="28" spans="1:31" ht="30" customHeight="1">
      <c r="A28" s="219" t="s">
        <v>54</v>
      </c>
      <c r="B28" s="219" t="s">
        <v>191</v>
      </c>
      <c r="C28" s="219"/>
      <c r="D28" s="219"/>
      <c r="E28" s="219"/>
      <c r="F28" s="219"/>
      <c r="G28" s="219" t="s">
        <v>57</v>
      </c>
      <c r="H28" s="219"/>
      <c r="I28" s="219"/>
      <c r="J28" s="219"/>
      <c r="K28" s="219"/>
      <c r="L28" s="219" t="s">
        <v>95</v>
      </c>
      <c r="M28" s="219"/>
      <c r="N28" s="219"/>
      <c r="O28" s="219"/>
      <c r="P28" s="219"/>
      <c r="Q28" s="219" t="s">
        <v>216</v>
      </c>
      <c r="R28" s="219"/>
      <c r="S28" s="219"/>
      <c r="T28" s="219"/>
      <c r="U28" s="219"/>
      <c r="V28" s="219" t="s">
        <v>125</v>
      </c>
      <c r="W28" s="219"/>
      <c r="X28" s="219"/>
      <c r="Y28" s="219"/>
      <c r="Z28" s="219"/>
      <c r="AA28" s="219" t="s">
        <v>58</v>
      </c>
      <c r="AB28" s="219"/>
      <c r="AC28" s="219"/>
      <c r="AD28" s="219"/>
      <c r="AE28" s="219"/>
    </row>
    <row r="29" spans="1:31" ht="30" customHeight="1">
      <c r="A29" s="219"/>
      <c r="B29" s="219"/>
      <c r="C29" s="219"/>
      <c r="D29" s="219"/>
      <c r="E29" s="219"/>
      <c r="F29" s="219"/>
      <c r="G29" s="219" t="s">
        <v>86</v>
      </c>
      <c r="H29" s="219" t="s">
        <v>100</v>
      </c>
      <c r="I29" s="219"/>
      <c r="J29" s="219"/>
      <c r="K29" s="219"/>
      <c r="L29" s="219" t="s">
        <v>86</v>
      </c>
      <c r="M29" s="219" t="s">
        <v>100</v>
      </c>
      <c r="N29" s="219"/>
      <c r="O29" s="219"/>
      <c r="P29" s="219"/>
      <c r="Q29" s="219" t="s">
        <v>86</v>
      </c>
      <c r="R29" s="219" t="s">
        <v>100</v>
      </c>
      <c r="S29" s="219"/>
      <c r="T29" s="219"/>
      <c r="U29" s="219"/>
      <c r="V29" s="219" t="s">
        <v>86</v>
      </c>
      <c r="W29" s="219" t="s">
        <v>100</v>
      </c>
      <c r="X29" s="219"/>
      <c r="Y29" s="219"/>
      <c r="Z29" s="219"/>
      <c r="AA29" s="219" t="s">
        <v>86</v>
      </c>
      <c r="AB29" s="219" t="s">
        <v>100</v>
      </c>
      <c r="AC29" s="219"/>
      <c r="AD29" s="219"/>
      <c r="AE29" s="219"/>
    </row>
    <row r="30" spans="1:31" ht="39.950000000000003" customHeight="1">
      <c r="A30" s="219"/>
      <c r="B30" s="219"/>
      <c r="C30" s="219"/>
      <c r="D30" s="219"/>
      <c r="E30" s="219"/>
      <c r="F30" s="219"/>
      <c r="G30" s="219"/>
      <c r="H30" s="42" t="s">
        <v>80</v>
      </c>
      <c r="I30" s="42" t="s">
        <v>81</v>
      </c>
      <c r="J30" s="42" t="s">
        <v>79</v>
      </c>
      <c r="K30" s="42" t="s">
        <v>74</v>
      </c>
      <c r="L30" s="219"/>
      <c r="M30" s="42" t="s">
        <v>80</v>
      </c>
      <c r="N30" s="42" t="s">
        <v>81</v>
      </c>
      <c r="O30" s="42" t="s">
        <v>79</v>
      </c>
      <c r="P30" s="42" t="s">
        <v>74</v>
      </c>
      <c r="Q30" s="219"/>
      <c r="R30" s="42" t="s">
        <v>80</v>
      </c>
      <c r="S30" s="42" t="s">
        <v>81</v>
      </c>
      <c r="T30" s="42" t="s">
        <v>79</v>
      </c>
      <c r="U30" s="42" t="s">
        <v>74</v>
      </c>
      <c r="V30" s="219"/>
      <c r="W30" s="42" t="s">
        <v>80</v>
      </c>
      <c r="X30" s="42" t="s">
        <v>81</v>
      </c>
      <c r="Y30" s="42" t="s">
        <v>79</v>
      </c>
      <c r="Z30" s="42" t="s">
        <v>74</v>
      </c>
      <c r="AA30" s="219"/>
      <c r="AB30" s="42" t="s">
        <v>80</v>
      </c>
      <c r="AC30" s="42" t="s">
        <v>81</v>
      </c>
      <c r="AD30" s="42" t="s">
        <v>79</v>
      </c>
      <c r="AE30" s="42" t="s">
        <v>74</v>
      </c>
    </row>
    <row r="31" spans="1:31" ht="18" customHeight="1">
      <c r="A31" s="42">
        <v>1</v>
      </c>
      <c r="B31" s="219">
        <v>2</v>
      </c>
      <c r="C31" s="219"/>
      <c r="D31" s="219"/>
      <c r="E31" s="219"/>
      <c r="F31" s="219"/>
      <c r="G31" s="42">
        <v>3</v>
      </c>
      <c r="H31" s="42">
        <v>4</v>
      </c>
      <c r="I31" s="42">
        <v>5</v>
      </c>
      <c r="J31" s="42">
        <v>6</v>
      </c>
      <c r="K31" s="42">
        <v>7</v>
      </c>
      <c r="L31" s="42">
        <v>8</v>
      </c>
      <c r="M31" s="42">
        <v>9</v>
      </c>
      <c r="N31" s="42">
        <v>10</v>
      </c>
      <c r="O31" s="42">
        <v>11</v>
      </c>
      <c r="P31" s="42">
        <v>12</v>
      </c>
      <c r="Q31" s="42">
        <v>13</v>
      </c>
      <c r="R31" s="42">
        <v>14</v>
      </c>
      <c r="S31" s="42">
        <v>15</v>
      </c>
      <c r="T31" s="42">
        <v>16</v>
      </c>
      <c r="U31" s="42">
        <v>17</v>
      </c>
      <c r="V31" s="62">
        <v>18</v>
      </c>
      <c r="W31" s="62">
        <v>19</v>
      </c>
      <c r="X31" s="62">
        <v>20</v>
      </c>
      <c r="Y31" s="62">
        <v>21</v>
      </c>
      <c r="Z31" s="62">
        <v>22</v>
      </c>
      <c r="AA31" s="62">
        <v>23</v>
      </c>
      <c r="AB31" s="62">
        <v>24</v>
      </c>
      <c r="AC31" s="62">
        <v>25</v>
      </c>
      <c r="AD31" s="62">
        <v>26</v>
      </c>
      <c r="AE31" s="62">
        <v>27</v>
      </c>
    </row>
    <row r="32" spans="1:31" ht="20.100000000000001" customHeight="1">
      <c r="A32" s="185"/>
      <c r="B32" s="341"/>
      <c r="C32" s="341"/>
      <c r="D32" s="341"/>
      <c r="E32" s="341"/>
      <c r="F32" s="341"/>
      <c r="G32" s="165">
        <f>SUM(H32,I32,J32,K32)</f>
        <v>0</v>
      </c>
      <c r="H32" s="165"/>
      <c r="I32" s="165"/>
      <c r="J32" s="165"/>
      <c r="K32" s="165"/>
      <c r="L32" s="165">
        <f>SUM(M32,N32,O32,P32)</f>
        <v>0</v>
      </c>
      <c r="M32" s="165"/>
      <c r="N32" s="165"/>
      <c r="O32" s="165"/>
      <c r="P32" s="165"/>
      <c r="Q32" s="165">
        <f>SUM(R32,S32,T32,U32)</f>
        <v>0</v>
      </c>
      <c r="R32" s="165"/>
      <c r="S32" s="165"/>
      <c r="T32" s="165"/>
      <c r="U32" s="165"/>
      <c r="V32" s="165">
        <f>SUM(W32,X32,Y32,Z32)</f>
        <v>0</v>
      </c>
      <c r="W32" s="165"/>
      <c r="X32" s="165"/>
      <c r="Y32" s="165"/>
      <c r="Z32" s="165"/>
      <c r="AA32" s="165">
        <f>SUM(AB32,AC32,AD32,AE32)</f>
        <v>0</v>
      </c>
      <c r="AB32" s="165">
        <f t="shared" ref="AB32:AE35" si="0">SUM(H32,M32,R32,W32)</f>
        <v>0</v>
      </c>
      <c r="AC32" s="165">
        <f t="shared" si="0"/>
        <v>0</v>
      </c>
      <c r="AD32" s="165">
        <f t="shared" si="0"/>
        <v>0</v>
      </c>
      <c r="AE32" s="165">
        <f t="shared" si="0"/>
        <v>0</v>
      </c>
    </row>
    <row r="33" spans="1:31" ht="20.100000000000001" customHeight="1">
      <c r="A33" s="185"/>
      <c r="B33" s="341"/>
      <c r="C33" s="341"/>
      <c r="D33" s="341"/>
      <c r="E33" s="341"/>
      <c r="F33" s="341"/>
      <c r="G33" s="165">
        <f>SUM(H33,I33,J33,K33)</f>
        <v>0</v>
      </c>
      <c r="H33" s="165"/>
      <c r="I33" s="165"/>
      <c r="J33" s="165"/>
      <c r="K33" s="165"/>
      <c r="L33" s="165">
        <f>SUM(M33,N33,O33,P33)</f>
        <v>0</v>
      </c>
      <c r="M33" s="165"/>
      <c r="N33" s="165"/>
      <c r="O33" s="165"/>
      <c r="P33" s="165"/>
      <c r="Q33" s="165">
        <f>SUM(R33,S33,T33,U33)</f>
        <v>0</v>
      </c>
      <c r="R33" s="165"/>
      <c r="S33" s="165"/>
      <c r="T33" s="165"/>
      <c r="U33" s="165"/>
      <c r="V33" s="165">
        <f>SUM(W33,X33,Y33,Z33)</f>
        <v>0</v>
      </c>
      <c r="W33" s="165"/>
      <c r="X33" s="165"/>
      <c r="Y33" s="165"/>
      <c r="Z33" s="165"/>
      <c r="AA33" s="165">
        <f>SUM(AB33,AC33,AD33,AE33)</f>
        <v>0</v>
      </c>
      <c r="AB33" s="165">
        <f t="shared" si="0"/>
        <v>0</v>
      </c>
      <c r="AC33" s="165">
        <f t="shared" si="0"/>
        <v>0</v>
      </c>
      <c r="AD33" s="165">
        <f t="shared" si="0"/>
        <v>0</v>
      </c>
      <c r="AE33" s="165">
        <f t="shared" si="0"/>
        <v>0</v>
      </c>
    </row>
    <row r="34" spans="1:31" ht="20.100000000000001" customHeight="1">
      <c r="A34" s="185"/>
      <c r="B34" s="341"/>
      <c r="C34" s="341"/>
      <c r="D34" s="341"/>
      <c r="E34" s="341"/>
      <c r="F34" s="341"/>
      <c r="G34" s="165">
        <f>SUM(H34,I34,J34,K34)</f>
        <v>0</v>
      </c>
      <c r="H34" s="165"/>
      <c r="I34" s="165"/>
      <c r="J34" s="165"/>
      <c r="K34" s="165"/>
      <c r="L34" s="165">
        <f>SUM(M34,N34,O34,P34)</f>
        <v>0</v>
      </c>
      <c r="M34" s="165"/>
      <c r="N34" s="165"/>
      <c r="O34" s="165"/>
      <c r="P34" s="165"/>
      <c r="Q34" s="165">
        <f>SUM(R34,S34,T34,U34)</f>
        <v>0</v>
      </c>
      <c r="R34" s="165"/>
      <c r="S34" s="165"/>
      <c r="T34" s="165"/>
      <c r="U34" s="165"/>
      <c r="V34" s="165">
        <f>SUM(W34,X34,Y34,Z34)</f>
        <v>0</v>
      </c>
      <c r="W34" s="165"/>
      <c r="X34" s="165"/>
      <c r="Y34" s="165"/>
      <c r="Z34" s="165"/>
      <c r="AA34" s="165">
        <f>SUM(AB34,AC34,AD34,AE34)</f>
        <v>0</v>
      </c>
      <c r="AB34" s="165">
        <f t="shared" si="0"/>
        <v>0</v>
      </c>
      <c r="AC34" s="165">
        <f t="shared" si="0"/>
        <v>0</v>
      </c>
      <c r="AD34" s="165">
        <f t="shared" si="0"/>
        <v>0</v>
      </c>
      <c r="AE34" s="165">
        <f t="shared" si="0"/>
        <v>0</v>
      </c>
    </row>
    <row r="35" spans="1:31" ht="20.100000000000001" customHeight="1">
      <c r="A35" s="185"/>
      <c r="B35" s="341"/>
      <c r="C35" s="341"/>
      <c r="D35" s="341"/>
      <c r="E35" s="341"/>
      <c r="F35" s="341"/>
      <c r="G35" s="165">
        <f>SUM(H35,I35,J35,K35)</f>
        <v>0</v>
      </c>
      <c r="H35" s="165"/>
      <c r="I35" s="165"/>
      <c r="J35" s="165"/>
      <c r="K35" s="165"/>
      <c r="L35" s="165">
        <f>SUM(M35,N35,O35,P35)</f>
        <v>0</v>
      </c>
      <c r="M35" s="165"/>
      <c r="N35" s="165"/>
      <c r="O35" s="165"/>
      <c r="P35" s="165"/>
      <c r="Q35" s="165">
        <f>SUM(R35,S35,T35,U35)</f>
        <v>0</v>
      </c>
      <c r="R35" s="165"/>
      <c r="S35" s="165"/>
      <c r="T35" s="165"/>
      <c r="U35" s="165"/>
      <c r="V35" s="165">
        <f>SUM(W35,X35,Y35,Z35)</f>
        <v>0</v>
      </c>
      <c r="W35" s="165"/>
      <c r="X35" s="165"/>
      <c r="Y35" s="165"/>
      <c r="Z35" s="165"/>
      <c r="AA35" s="165">
        <f>SUM(AB35,AC35,AD35,AE35)</f>
        <v>0</v>
      </c>
      <c r="AB35" s="165">
        <f t="shared" si="0"/>
        <v>0</v>
      </c>
      <c r="AC35" s="165">
        <f t="shared" si="0"/>
        <v>0</v>
      </c>
      <c r="AD35" s="165">
        <f t="shared" si="0"/>
        <v>0</v>
      </c>
      <c r="AE35" s="165">
        <f t="shared" si="0"/>
        <v>0</v>
      </c>
    </row>
    <row r="36" spans="1:31" ht="20.100000000000001" customHeight="1">
      <c r="A36" s="342" t="s">
        <v>58</v>
      </c>
      <c r="B36" s="343"/>
      <c r="C36" s="343"/>
      <c r="D36" s="343"/>
      <c r="E36" s="343"/>
      <c r="F36" s="344"/>
      <c r="G36" s="168">
        <f t="shared" ref="G36:AE36" si="1">SUM(G32:G35)</f>
        <v>0</v>
      </c>
      <c r="H36" s="168">
        <f t="shared" si="1"/>
        <v>0</v>
      </c>
      <c r="I36" s="168">
        <f t="shared" si="1"/>
        <v>0</v>
      </c>
      <c r="J36" s="168">
        <f t="shared" si="1"/>
        <v>0</v>
      </c>
      <c r="K36" s="168">
        <f t="shared" si="1"/>
        <v>0</v>
      </c>
      <c r="L36" s="168">
        <f t="shared" si="1"/>
        <v>0</v>
      </c>
      <c r="M36" s="168">
        <f t="shared" si="1"/>
        <v>0</v>
      </c>
      <c r="N36" s="168">
        <f t="shared" si="1"/>
        <v>0</v>
      </c>
      <c r="O36" s="168">
        <f t="shared" si="1"/>
        <v>0</v>
      </c>
      <c r="P36" s="168">
        <f t="shared" si="1"/>
        <v>0</v>
      </c>
      <c r="Q36" s="168">
        <f t="shared" si="1"/>
        <v>0</v>
      </c>
      <c r="R36" s="168">
        <f t="shared" si="1"/>
        <v>0</v>
      </c>
      <c r="S36" s="168">
        <f t="shared" si="1"/>
        <v>0</v>
      </c>
      <c r="T36" s="168">
        <f t="shared" si="1"/>
        <v>0</v>
      </c>
      <c r="U36" s="168">
        <f t="shared" si="1"/>
        <v>0</v>
      </c>
      <c r="V36" s="168">
        <f t="shared" si="1"/>
        <v>0</v>
      </c>
      <c r="W36" s="168">
        <f t="shared" si="1"/>
        <v>0</v>
      </c>
      <c r="X36" s="168">
        <f t="shared" si="1"/>
        <v>0</v>
      </c>
      <c r="Y36" s="168">
        <f t="shared" si="1"/>
        <v>0</v>
      </c>
      <c r="Z36" s="168">
        <f t="shared" si="1"/>
        <v>0</v>
      </c>
      <c r="AA36" s="168">
        <f t="shared" si="1"/>
        <v>0</v>
      </c>
      <c r="AB36" s="168">
        <f t="shared" si="1"/>
        <v>0</v>
      </c>
      <c r="AC36" s="168">
        <f t="shared" si="1"/>
        <v>0</v>
      </c>
      <c r="AD36" s="168">
        <f t="shared" si="1"/>
        <v>0</v>
      </c>
      <c r="AE36" s="168">
        <f t="shared" si="1"/>
        <v>0</v>
      </c>
    </row>
    <row r="37" spans="1:31" ht="20.100000000000001" customHeight="1">
      <c r="A37" s="268" t="s">
        <v>59</v>
      </c>
      <c r="B37" s="204"/>
      <c r="C37" s="204"/>
      <c r="D37" s="204"/>
      <c r="E37" s="204"/>
      <c r="F37" s="269"/>
      <c r="G37" s="186" t="e">
        <f>G36/AA36*100</f>
        <v>#DIV/0!</v>
      </c>
      <c r="H37" s="186"/>
      <c r="I37" s="186"/>
      <c r="J37" s="186"/>
      <c r="K37" s="186"/>
      <c r="L37" s="186" t="e">
        <f>L36/AA36*100</f>
        <v>#DIV/0!</v>
      </c>
      <c r="M37" s="186"/>
      <c r="N37" s="186"/>
      <c r="O37" s="186"/>
      <c r="P37" s="186"/>
      <c r="Q37" s="186" t="e">
        <f>Q36/AA36*100</f>
        <v>#DIV/0!</v>
      </c>
      <c r="R37" s="186"/>
      <c r="S37" s="186"/>
      <c r="T37" s="186"/>
      <c r="U37" s="186"/>
      <c r="V37" s="186" t="e">
        <f>V36/AA36*100</f>
        <v>#DIV/0!</v>
      </c>
      <c r="W37" s="42"/>
      <c r="X37" s="42"/>
      <c r="Y37" s="42"/>
      <c r="Z37" s="42"/>
      <c r="AA37" s="186" t="e">
        <f>SUM(G37,L37,Q37,V37)</f>
        <v>#DIV/0!</v>
      </c>
      <c r="AB37" s="42"/>
      <c r="AC37" s="42"/>
      <c r="AD37" s="42"/>
      <c r="AE37" s="42"/>
    </row>
    <row r="38" spans="1:31" ht="20.100000000000001" customHeight="1">
      <c r="A38" s="57"/>
      <c r="B38" s="5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57"/>
      <c r="T38" s="57"/>
      <c r="U38" s="57"/>
      <c r="V38" s="57"/>
      <c r="W38" s="187"/>
      <c r="X38" s="57"/>
      <c r="Y38" s="57"/>
      <c r="Z38" s="57"/>
      <c r="AA38" s="57"/>
    </row>
    <row r="39" spans="1:31" ht="20.100000000000001" customHeight="1">
      <c r="A39" s="172"/>
      <c r="B39" s="172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7"/>
      <c r="T39" s="137"/>
      <c r="U39" s="137"/>
    </row>
    <row r="40" spans="1:31" s="175" customFormat="1" ht="20.100000000000001" customHeight="1">
      <c r="B40" s="175" t="s">
        <v>192</v>
      </c>
    </row>
    <row r="41" spans="1:31" s="188" customFormat="1" ht="20.100000000000001" customHeight="1">
      <c r="A41" s="55"/>
      <c r="B41" s="55"/>
      <c r="C41" s="55"/>
      <c r="D41" s="55"/>
      <c r="E41" s="55"/>
      <c r="F41" s="55"/>
      <c r="G41" s="55"/>
      <c r="H41" s="55"/>
      <c r="I41" s="55"/>
      <c r="K41" s="55"/>
      <c r="AE41" s="184" t="s">
        <v>390</v>
      </c>
    </row>
    <row r="42" spans="1:31" s="189" customFormat="1" ht="34.5" customHeight="1">
      <c r="A42" s="218" t="s">
        <v>54</v>
      </c>
      <c r="B42" s="219" t="s">
        <v>215</v>
      </c>
      <c r="C42" s="219" t="s">
        <v>229</v>
      </c>
      <c r="D42" s="219"/>
      <c r="E42" s="219" t="s">
        <v>174</v>
      </c>
      <c r="F42" s="219"/>
      <c r="G42" s="219" t="s">
        <v>175</v>
      </c>
      <c r="H42" s="219"/>
      <c r="I42" s="219" t="s">
        <v>211</v>
      </c>
      <c r="J42" s="219"/>
      <c r="K42" s="219" t="s">
        <v>134</v>
      </c>
      <c r="L42" s="219"/>
      <c r="M42" s="219"/>
      <c r="N42" s="219"/>
      <c r="O42" s="219"/>
      <c r="P42" s="219"/>
      <c r="Q42" s="219"/>
      <c r="R42" s="219"/>
      <c r="S42" s="219"/>
      <c r="T42" s="219"/>
      <c r="U42" s="219" t="s">
        <v>230</v>
      </c>
      <c r="V42" s="219"/>
      <c r="W42" s="219"/>
      <c r="X42" s="219"/>
      <c r="Y42" s="219"/>
      <c r="Z42" s="219" t="s">
        <v>332</v>
      </c>
      <c r="AA42" s="219"/>
      <c r="AB42" s="219"/>
      <c r="AC42" s="219"/>
      <c r="AD42" s="219"/>
      <c r="AE42" s="219"/>
    </row>
    <row r="43" spans="1:31" s="189" customFormat="1" ht="63.7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 t="s">
        <v>240</v>
      </c>
      <c r="L43" s="219"/>
      <c r="M43" s="219" t="s">
        <v>241</v>
      </c>
      <c r="N43" s="219"/>
      <c r="O43" s="219" t="s">
        <v>228</v>
      </c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</row>
    <row r="44" spans="1:31" s="190" customFormat="1" ht="82.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 t="s">
        <v>212</v>
      </c>
      <c r="P44" s="219"/>
      <c r="Q44" s="219" t="s">
        <v>213</v>
      </c>
      <c r="R44" s="219"/>
      <c r="S44" s="219" t="s">
        <v>214</v>
      </c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</row>
    <row r="45" spans="1:31" s="189" customFormat="1" ht="18" customHeight="1">
      <c r="A45" s="62">
        <v>1</v>
      </c>
      <c r="B45" s="42">
        <v>2</v>
      </c>
      <c r="C45" s="219">
        <v>3</v>
      </c>
      <c r="D45" s="219"/>
      <c r="E45" s="219">
        <v>4</v>
      </c>
      <c r="F45" s="219"/>
      <c r="G45" s="219">
        <v>5</v>
      </c>
      <c r="H45" s="219"/>
      <c r="I45" s="219">
        <v>6</v>
      </c>
      <c r="J45" s="219"/>
      <c r="K45" s="238">
        <v>7</v>
      </c>
      <c r="L45" s="240"/>
      <c r="M45" s="238">
        <v>8</v>
      </c>
      <c r="N45" s="240"/>
      <c r="O45" s="219">
        <v>9</v>
      </c>
      <c r="P45" s="219"/>
      <c r="Q45" s="218">
        <v>10</v>
      </c>
      <c r="R45" s="218"/>
      <c r="S45" s="219">
        <v>11</v>
      </c>
      <c r="T45" s="219"/>
      <c r="U45" s="219">
        <v>12</v>
      </c>
      <c r="V45" s="219"/>
      <c r="W45" s="219"/>
      <c r="X45" s="219"/>
      <c r="Y45" s="219"/>
      <c r="Z45" s="219">
        <v>13</v>
      </c>
      <c r="AA45" s="219"/>
      <c r="AB45" s="219"/>
      <c r="AC45" s="219"/>
      <c r="AD45" s="219"/>
      <c r="AE45" s="219"/>
    </row>
    <row r="46" spans="1:31" s="189" customFormat="1" ht="20.100000000000001" customHeight="1">
      <c r="A46" s="185"/>
      <c r="B46" s="191"/>
      <c r="C46" s="298"/>
      <c r="D46" s="298"/>
      <c r="E46" s="300"/>
      <c r="F46" s="300"/>
      <c r="G46" s="300"/>
      <c r="H46" s="300"/>
      <c r="I46" s="300"/>
      <c r="J46" s="300"/>
      <c r="K46" s="270"/>
      <c r="L46" s="271"/>
      <c r="M46" s="270">
        <f t="shared" ref="M46:M52" si="2">SUM(O46,Q46,S46)</f>
        <v>0</v>
      </c>
      <c r="N46" s="271"/>
      <c r="O46" s="300"/>
      <c r="P46" s="300"/>
      <c r="Q46" s="300"/>
      <c r="R46" s="300"/>
      <c r="S46" s="300"/>
      <c r="T46" s="300"/>
      <c r="U46" s="294"/>
      <c r="V46" s="294"/>
      <c r="W46" s="294"/>
      <c r="X46" s="294"/>
      <c r="Y46" s="294"/>
      <c r="Z46" s="341"/>
      <c r="AA46" s="341"/>
      <c r="AB46" s="341"/>
      <c r="AC46" s="341"/>
      <c r="AD46" s="341"/>
      <c r="AE46" s="341"/>
    </row>
    <row r="47" spans="1:31" s="189" customFormat="1" ht="20.100000000000001" customHeight="1">
      <c r="A47" s="185"/>
      <c r="B47" s="191"/>
      <c r="C47" s="298"/>
      <c r="D47" s="298"/>
      <c r="E47" s="300"/>
      <c r="F47" s="300"/>
      <c r="G47" s="300"/>
      <c r="H47" s="300"/>
      <c r="I47" s="300"/>
      <c r="J47" s="300"/>
      <c r="K47" s="270"/>
      <c r="L47" s="271"/>
      <c r="M47" s="270">
        <f t="shared" si="2"/>
        <v>0</v>
      </c>
      <c r="N47" s="271"/>
      <c r="O47" s="300"/>
      <c r="P47" s="300"/>
      <c r="Q47" s="300"/>
      <c r="R47" s="300"/>
      <c r="S47" s="300"/>
      <c r="T47" s="300"/>
      <c r="U47" s="294"/>
      <c r="V47" s="294"/>
      <c r="W47" s="294"/>
      <c r="X47" s="294"/>
      <c r="Y47" s="294"/>
      <c r="Z47" s="341"/>
      <c r="AA47" s="341"/>
      <c r="AB47" s="341"/>
      <c r="AC47" s="341"/>
      <c r="AD47" s="341"/>
      <c r="AE47" s="341"/>
    </row>
    <row r="48" spans="1:31" s="189" customFormat="1" ht="20.100000000000001" customHeight="1">
      <c r="A48" s="185"/>
      <c r="B48" s="191"/>
      <c r="C48" s="298"/>
      <c r="D48" s="298"/>
      <c r="E48" s="300"/>
      <c r="F48" s="300"/>
      <c r="G48" s="300"/>
      <c r="H48" s="300"/>
      <c r="I48" s="300"/>
      <c r="J48" s="300"/>
      <c r="K48" s="270"/>
      <c r="L48" s="271"/>
      <c r="M48" s="270">
        <f t="shared" si="2"/>
        <v>0</v>
      </c>
      <c r="N48" s="271"/>
      <c r="O48" s="300"/>
      <c r="P48" s="300"/>
      <c r="Q48" s="300"/>
      <c r="R48" s="300"/>
      <c r="S48" s="300"/>
      <c r="T48" s="300"/>
      <c r="U48" s="294"/>
      <c r="V48" s="294"/>
      <c r="W48" s="294"/>
      <c r="X48" s="294"/>
      <c r="Y48" s="294"/>
      <c r="Z48" s="341"/>
      <c r="AA48" s="341"/>
      <c r="AB48" s="341"/>
      <c r="AC48" s="341"/>
      <c r="AD48" s="341"/>
      <c r="AE48" s="341"/>
    </row>
    <row r="49" spans="1:31" s="189" customFormat="1" ht="20.100000000000001" customHeight="1">
      <c r="A49" s="185"/>
      <c r="B49" s="191"/>
      <c r="C49" s="298"/>
      <c r="D49" s="298"/>
      <c r="E49" s="300"/>
      <c r="F49" s="300"/>
      <c r="G49" s="300"/>
      <c r="H49" s="300"/>
      <c r="I49" s="300"/>
      <c r="J49" s="300"/>
      <c r="K49" s="270"/>
      <c r="L49" s="271"/>
      <c r="M49" s="270">
        <f t="shared" si="2"/>
        <v>0</v>
      </c>
      <c r="N49" s="271"/>
      <c r="O49" s="300"/>
      <c r="P49" s="300"/>
      <c r="Q49" s="300"/>
      <c r="R49" s="300"/>
      <c r="S49" s="300"/>
      <c r="T49" s="300"/>
      <c r="U49" s="294"/>
      <c r="V49" s="294"/>
      <c r="W49" s="294"/>
      <c r="X49" s="294"/>
      <c r="Y49" s="294"/>
      <c r="Z49" s="341"/>
      <c r="AA49" s="341"/>
      <c r="AB49" s="341"/>
      <c r="AC49" s="341"/>
      <c r="AD49" s="341"/>
      <c r="AE49" s="341"/>
    </row>
    <row r="50" spans="1:31" s="189" customFormat="1" ht="20.100000000000001" customHeight="1">
      <c r="A50" s="185"/>
      <c r="B50" s="191"/>
      <c r="C50" s="298"/>
      <c r="D50" s="298"/>
      <c r="E50" s="300"/>
      <c r="F50" s="300"/>
      <c r="G50" s="300"/>
      <c r="H50" s="300"/>
      <c r="I50" s="300"/>
      <c r="J50" s="300"/>
      <c r="K50" s="270"/>
      <c r="L50" s="271"/>
      <c r="M50" s="270">
        <f t="shared" si="2"/>
        <v>0</v>
      </c>
      <c r="N50" s="271"/>
      <c r="O50" s="300"/>
      <c r="P50" s="300"/>
      <c r="Q50" s="300"/>
      <c r="R50" s="300"/>
      <c r="S50" s="300"/>
      <c r="T50" s="300"/>
      <c r="U50" s="294"/>
      <c r="V50" s="294"/>
      <c r="W50" s="294"/>
      <c r="X50" s="294"/>
      <c r="Y50" s="294"/>
      <c r="Z50" s="341"/>
      <c r="AA50" s="341"/>
      <c r="AB50" s="341"/>
      <c r="AC50" s="341"/>
      <c r="AD50" s="341"/>
      <c r="AE50" s="341"/>
    </row>
    <row r="51" spans="1:31" s="189" customFormat="1" ht="20.100000000000001" customHeight="1">
      <c r="A51" s="185"/>
      <c r="B51" s="191"/>
      <c r="C51" s="298"/>
      <c r="D51" s="298"/>
      <c r="E51" s="300"/>
      <c r="F51" s="300"/>
      <c r="G51" s="300"/>
      <c r="H51" s="300"/>
      <c r="I51" s="300"/>
      <c r="J51" s="300"/>
      <c r="K51" s="270"/>
      <c r="L51" s="271"/>
      <c r="M51" s="270">
        <f t="shared" si="2"/>
        <v>0</v>
      </c>
      <c r="N51" s="271"/>
      <c r="O51" s="300"/>
      <c r="P51" s="300"/>
      <c r="Q51" s="300"/>
      <c r="R51" s="300"/>
      <c r="S51" s="300"/>
      <c r="T51" s="300"/>
      <c r="U51" s="294"/>
      <c r="V51" s="294"/>
      <c r="W51" s="294"/>
      <c r="X51" s="294"/>
      <c r="Y51" s="294"/>
      <c r="Z51" s="341"/>
      <c r="AA51" s="341"/>
      <c r="AB51" s="341"/>
      <c r="AC51" s="341"/>
      <c r="AD51" s="341"/>
      <c r="AE51" s="341"/>
    </row>
    <row r="52" spans="1:31" s="189" customFormat="1" ht="20.100000000000001" customHeight="1">
      <c r="A52" s="185"/>
      <c r="B52" s="191"/>
      <c r="C52" s="298"/>
      <c r="D52" s="298"/>
      <c r="E52" s="300"/>
      <c r="F52" s="300"/>
      <c r="G52" s="300"/>
      <c r="H52" s="300"/>
      <c r="I52" s="300"/>
      <c r="J52" s="300"/>
      <c r="K52" s="270"/>
      <c r="L52" s="271"/>
      <c r="M52" s="270">
        <f t="shared" si="2"/>
        <v>0</v>
      </c>
      <c r="N52" s="271"/>
      <c r="O52" s="300"/>
      <c r="P52" s="300"/>
      <c r="Q52" s="300"/>
      <c r="R52" s="300"/>
      <c r="S52" s="300"/>
      <c r="T52" s="300"/>
      <c r="U52" s="294"/>
      <c r="V52" s="294"/>
      <c r="W52" s="294"/>
      <c r="X52" s="294"/>
      <c r="Y52" s="294"/>
      <c r="Z52" s="341"/>
      <c r="AA52" s="341"/>
      <c r="AB52" s="341"/>
      <c r="AC52" s="341"/>
      <c r="AD52" s="341"/>
      <c r="AE52" s="341"/>
    </row>
    <row r="53" spans="1:31" s="189" customFormat="1" ht="20.100000000000001" customHeight="1">
      <c r="A53" s="248" t="s">
        <v>58</v>
      </c>
      <c r="B53" s="208"/>
      <c r="C53" s="208"/>
      <c r="D53" s="249"/>
      <c r="E53" s="302">
        <f>SUM(E46:E52)</f>
        <v>0</v>
      </c>
      <c r="F53" s="302"/>
      <c r="G53" s="302">
        <f>SUM(G46:G52)</f>
        <v>0</v>
      </c>
      <c r="H53" s="302"/>
      <c r="I53" s="302">
        <f>SUM(I46:I52)</f>
        <v>0</v>
      </c>
      <c r="J53" s="302"/>
      <c r="K53" s="302">
        <f>SUM(K46:K52)</f>
        <v>0</v>
      </c>
      <c r="L53" s="302"/>
      <c r="M53" s="302">
        <f>SUM(M46:M52)</f>
        <v>0</v>
      </c>
      <c r="N53" s="302"/>
      <c r="O53" s="302">
        <f>SUM(O46:O52)</f>
        <v>0</v>
      </c>
      <c r="P53" s="302"/>
      <c r="Q53" s="302">
        <f>SUM(Q46:Q52)</f>
        <v>0</v>
      </c>
      <c r="R53" s="302"/>
      <c r="S53" s="302">
        <f>SUM(S46:S52)</f>
        <v>0</v>
      </c>
      <c r="T53" s="302"/>
      <c r="U53" s="337"/>
      <c r="V53" s="337"/>
      <c r="W53" s="337"/>
      <c r="X53" s="337"/>
      <c r="Y53" s="337"/>
      <c r="Z53" s="338"/>
      <c r="AA53" s="338"/>
      <c r="AB53" s="338"/>
      <c r="AC53" s="338"/>
      <c r="AD53" s="338"/>
      <c r="AE53" s="338"/>
    </row>
    <row r="54" spans="1:31" ht="20.100000000000001" customHeight="1">
      <c r="A54" s="172"/>
      <c r="B54" s="172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</row>
    <row r="55" spans="1:31" ht="20.100000000000001" customHeight="1">
      <c r="A55" s="172"/>
      <c r="B55" s="172"/>
      <c r="C55" s="137"/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</row>
    <row r="56" spans="1:31" s="54" customFormat="1" ht="20.100000000000001" customHeight="1">
      <c r="C56" s="175"/>
      <c r="D56" s="175"/>
      <c r="E56" s="175"/>
      <c r="F56" s="175"/>
      <c r="G56" s="175"/>
      <c r="H56" s="175"/>
      <c r="I56" s="175"/>
      <c r="J56" s="175"/>
      <c r="K56" s="175"/>
    </row>
    <row r="57" spans="1:31" s="192" customFormat="1" ht="20.100000000000001" customHeight="1">
      <c r="B57" s="295" t="s">
        <v>449</v>
      </c>
      <c r="C57" s="333"/>
      <c r="D57" s="333"/>
      <c r="E57" s="333"/>
      <c r="F57" s="333"/>
      <c r="G57" s="193"/>
      <c r="H57" s="193"/>
      <c r="I57" s="193"/>
      <c r="J57" s="193"/>
      <c r="K57" s="193"/>
      <c r="L57" s="334" t="s">
        <v>195</v>
      </c>
      <c r="M57" s="334"/>
      <c r="N57" s="334"/>
      <c r="O57" s="334"/>
      <c r="P57" s="334"/>
      <c r="Q57" s="194"/>
      <c r="R57" s="194"/>
      <c r="S57" s="194"/>
      <c r="T57" s="194"/>
      <c r="U57" s="194"/>
      <c r="V57" s="335" t="s">
        <v>450</v>
      </c>
      <c r="W57" s="336"/>
      <c r="X57" s="336"/>
      <c r="Y57" s="336"/>
      <c r="Z57" s="336"/>
    </row>
    <row r="58" spans="1:31" s="54" customFormat="1" ht="19.5" customHeight="1">
      <c r="B58" s="195"/>
      <c r="C58" s="54" t="s">
        <v>83</v>
      </c>
      <c r="E58" s="196"/>
      <c r="F58" s="196"/>
      <c r="G58" s="196"/>
      <c r="H58" s="196"/>
      <c r="I58" s="196"/>
      <c r="J58" s="196"/>
      <c r="K58" s="196"/>
      <c r="M58" s="195"/>
      <c r="N58" s="49" t="s">
        <v>84</v>
      </c>
      <c r="O58" s="195"/>
      <c r="Q58" s="196"/>
      <c r="R58" s="196"/>
      <c r="S58" s="196"/>
      <c r="V58" s="221" t="s">
        <v>126</v>
      </c>
      <c r="W58" s="221"/>
      <c r="X58" s="221"/>
      <c r="Y58" s="221"/>
      <c r="Z58" s="221"/>
    </row>
    <row r="59" spans="1:31" ht="20.100000000000001" customHeight="1">
      <c r="B59" s="197"/>
      <c r="C59" s="197"/>
      <c r="D59" s="197"/>
      <c r="E59" s="197"/>
      <c r="F59" s="197"/>
      <c r="G59" s="197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7"/>
      <c r="U59" s="197"/>
    </row>
    <row r="60" spans="1:31" ht="20.100000000000001" customHeight="1">
      <c r="B60" s="197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</row>
    <row r="61" spans="1:31">
      <c r="B61" s="197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</row>
    <row r="62" spans="1:31">
      <c r="B62" s="199"/>
    </row>
    <row r="65" spans="2:2" ht="19.5">
      <c r="B65" s="200"/>
    </row>
    <row r="66" spans="2:2" ht="19.5">
      <c r="B66" s="200"/>
    </row>
    <row r="67" spans="2:2" ht="19.5">
      <c r="B67" s="200"/>
    </row>
    <row r="68" spans="2:2" ht="19.5">
      <c r="B68" s="200"/>
    </row>
    <row r="69" spans="2:2" ht="19.5">
      <c r="B69" s="200"/>
    </row>
    <row r="70" spans="2:2" ht="19.5">
      <c r="B70" s="200"/>
    </row>
    <row r="71" spans="2:2" ht="19.5">
      <c r="B71" s="200"/>
    </row>
  </sheetData>
  <mergeCells count="252">
    <mergeCell ref="AC10:AE10"/>
    <mergeCell ref="AC11:AE11"/>
    <mergeCell ref="G18:M18"/>
    <mergeCell ref="N15:P17"/>
    <mergeCell ref="R29:U29"/>
    <mergeCell ref="V11:Y11"/>
    <mergeCell ref="W23:Y23"/>
    <mergeCell ref="V5:Y5"/>
    <mergeCell ref="V6:Y6"/>
    <mergeCell ref="V7:Y7"/>
    <mergeCell ref="V8:Y8"/>
    <mergeCell ref="AC4:AE5"/>
    <mergeCell ref="Z6:AB6"/>
    <mergeCell ref="Z4:AB5"/>
    <mergeCell ref="AC9:AE9"/>
    <mergeCell ref="R6:U6"/>
    <mergeCell ref="N5:Q5"/>
    <mergeCell ref="N6:Q6"/>
    <mergeCell ref="N7:Q7"/>
    <mergeCell ref="AC6:AE6"/>
    <mergeCell ref="AC8:AE8"/>
    <mergeCell ref="Z8:AB8"/>
    <mergeCell ref="Z7:AB7"/>
    <mergeCell ref="AC7:AE7"/>
    <mergeCell ref="AA28:AE28"/>
    <mergeCell ref="V28:Z28"/>
    <mergeCell ref="Q28:U28"/>
    <mergeCell ref="Z47:AE47"/>
    <mergeCell ref="U42:Y44"/>
    <mergeCell ref="U45:Y45"/>
    <mergeCell ref="U46:Y46"/>
    <mergeCell ref="G48:H48"/>
    <mergeCell ref="C48:D48"/>
    <mergeCell ref="AA29:AA30"/>
    <mergeCell ref="V29:V30"/>
    <mergeCell ref="Q29:Q30"/>
    <mergeCell ref="B33:F33"/>
    <mergeCell ref="A37:F37"/>
    <mergeCell ref="Z42:AE44"/>
    <mergeCell ref="G28:K28"/>
    <mergeCell ref="G29:G30"/>
    <mergeCell ref="M29:P29"/>
    <mergeCell ref="L28:P28"/>
    <mergeCell ref="L29:L30"/>
    <mergeCell ref="C47:D47"/>
    <mergeCell ref="E47:F47"/>
    <mergeCell ref="G47:H47"/>
    <mergeCell ref="E48:F48"/>
    <mergeCell ref="Z48:AE48"/>
    <mergeCell ref="E53:F53"/>
    <mergeCell ref="G53:H53"/>
    <mergeCell ref="I52:J52"/>
    <mergeCell ref="M53:N53"/>
    <mergeCell ref="O53:P53"/>
    <mergeCell ref="U47:Y47"/>
    <mergeCell ref="AB29:AE29"/>
    <mergeCell ref="M51:N51"/>
    <mergeCell ref="O51:P51"/>
    <mergeCell ref="Q51:R51"/>
    <mergeCell ref="Q45:R45"/>
    <mergeCell ref="M50:N50"/>
    <mergeCell ref="O50:P50"/>
    <mergeCell ref="Q50:R50"/>
    <mergeCell ref="Q48:R48"/>
    <mergeCell ref="Z45:AE45"/>
    <mergeCell ref="Z46:AE46"/>
    <mergeCell ref="I47:J47"/>
    <mergeCell ref="I49:J49"/>
    <mergeCell ref="E51:F51"/>
    <mergeCell ref="E49:F49"/>
    <mergeCell ref="G49:H49"/>
    <mergeCell ref="W29:Z29"/>
    <mergeCell ref="Q46:R46"/>
    <mergeCell ref="S47:T47"/>
    <mergeCell ref="Q49:R49"/>
    <mergeCell ref="C49:D49"/>
    <mergeCell ref="M45:N45"/>
    <mergeCell ref="I53:J53"/>
    <mergeCell ref="K52:L52"/>
    <mergeCell ref="K51:L51"/>
    <mergeCell ref="I51:J51"/>
    <mergeCell ref="C50:D50"/>
    <mergeCell ref="E50:F50"/>
    <mergeCell ref="G50:H50"/>
    <mergeCell ref="I50:J50"/>
    <mergeCell ref="K50:L50"/>
    <mergeCell ref="G51:H51"/>
    <mergeCell ref="E45:F45"/>
    <mergeCell ref="C46:D46"/>
    <mergeCell ref="E46:F46"/>
    <mergeCell ref="C45:D45"/>
    <mergeCell ref="G45:H45"/>
    <mergeCell ref="G46:H46"/>
    <mergeCell ref="R11:U11"/>
    <mergeCell ref="V9:Y9"/>
    <mergeCell ref="V10:Y10"/>
    <mergeCell ref="R9:U9"/>
    <mergeCell ref="R8:U8"/>
    <mergeCell ref="N10:Q10"/>
    <mergeCell ref="G15:M17"/>
    <mergeCell ref="A4:A5"/>
    <mergeCell ref="B4:B5"/>
    <mergeCell ref="C4:F5"/>
    <mergeCell ref="N9:Q9"/>
    <mergeCell ref="G8:M8"/>
    <mergeCell ref="G9:M9"/>
    <mergeCell ref="N8:Q8"/>
    <mergeCell ref="C9:F9"/>
    <mergeCell ref="C6:F6"/>
    <mergeCell ref="N4:Y4"/>
    <mergeCell ref="C8:F8"/>
    <mergeCell ref="R5:U5"/>
    <mergeCell ref="G4:M5"/>
    <mergeCell ref="G6:M6"/>
    <mergeCell ref="G7:M7"/>
    <mergeCell ref="R7:U7"/>
    <mergeCell ref="C7:F7"/>
    <mergeCell ref="C10:F10"/>
    <mergeCell ref="G10:M10"/>
    <mergeCell ref="A11:M11"/>
    <mergeCell ref="Z9:AB9"/>
    <mergeCell ref="Z10:AB10"/>
    <mergeCell ref="Z11:AB11"/>
    <mergeCell ref="N11:Q11"/>
    <mergeCell ref="R10:U10"/>
    <mergeCell ref="Q22:S22"/>
    <mergeCell ref="A15:A17"/>
    <mergeCell ref="B15:B17"/>
    <mergeCell ref="C15:F17"/>
    <mergeCell ref="Z19:AB19"/>
    <mergeCell ref="Z20:AB20"/>
    <mergeCell ref="Q15:Y15"/>
    <mergeCell ref="W16:Y17"/>
    <mergeCell ref="W18:Y18"/>
    <mergeCell ref="Q16:S17"/>
    <mergeCell ref="T16:V17"/>
    <mergeCell ref="T18:V18"/>
    <mergeCell ref="T19:V19"/>
    <mergeCell ref="T21:V21"/>
    <mergeCell ref="Z15:AB17"/>
    <mergeCell ref="Z18:AB18"/>
    <mergeCell ref="Q23:S23"/>
    <mergeCell ref="C18:F18"/>
    <mergeCell ref="N22:P22"/>
    <mergeCell ref="N23:P23"/>
    <mergeCell ref="Q19:S19"/>
    <mergeCell ref="Q20:S20"/>
    <mergeCell ref="C20:F20"/>
    <mergeCell ref="G20:M20"/>
    <mergeCell ref="G22:M22"/>
    <mergeCell ref="G21:M21"/>
    <mergeCell ref="A23:M23"/>
    <mergeCell ref="C22:F22"/>
    <mergeCell ref="C21:F21"/>
    <mergeCell ref="C19:F19"/>
    <mergeCell ref="G19:M19"/>
    <mergeCell ref="Q21:S21"/>
    <mergeCell ref="N19:P19"/>
    <mergeCell ref="N20:P20"/>
    <mergeCell ref="Q18:S18"/>
    <mergeCell ref="N18:P18"/>
    <mergeCell ref="N21:P21"/>
    <mergeCell ref="B31:F31"/>
    <mergeCell ref="B32:F32"/>
    <mergeCell ref="H29:K29"/>
    <mergeCell ref="A36:F36"/>
    <mergeCell ref="M43:N44"/>
    <mergeCell ref="B35:F35"/>
    <mergeCell ref="B34:F34"/>
    <mergeCell ref="A42:A44"/>
    <mergeCell ref="B42:B44"/>
    <mergeCell ref="C42:D44"/>
    <mergeCell ref="I42:J44"/>
    <mergeCell ref="K43:L44"/>
    <mergeCell ref="A28:A30"/>
    <mergeCell ref="B28:F30"/>
    <mergeCell ref="E42:F44"/>
    <mergeCell ref="K42:T42"/>
    <mergeCell ref="G42:H44"/>
    <mergeCell ref="U52:Y52"/>
    <mergeCell ref="G52:H52"/>
    <mergeCell ref="O45:P45"/>
    <mergeCell ref="C52:D52"/>
    <mergeCell ref="E52:F52"/>
    <mergeCell ref="M52:N52"/>
    <mergeCell ref="O47:P47"/>
    <mergeCell ref="M47:N47"/>
    <mergeCell ref="M46:N46"/>
    <mergeCell ref="I46:J46"/>
    <mergeCell ref="I45:J45"/>
    <mergeCell ref="K45:L45"/>
    <mergeCell ref="K46:L46"/>
    <mergeCell ref="C51:D51"/>
    <mergeCell ref="K49:L49"/>
    <mergeCell ref="M49:N49"/>
    <mergeCell ref="O48:P48"/>
    <mergeCell ref="O46:P46"/>
    <mergeCell ref="K47:L47"/>
    <mergeCell ref="O49:P49"/>
    <mergeCell ref="I48:J48"/>
    <mergeCell ref="K48:L48"/>
    <mergeCell ref="M48:N48"/>
    <mergeCell ref="Q47:R47"/>
    <mergeCell ref="AB1:AE1"/>
    <mergeCell ref="Q52:R52"/>
    <mergeCell ref="S48:T48"/>
    <mergeCell ref="U48:Y48"/>
    <mergeCell ref="S50:T50"/>
    <mergeCell ref="U50:Y50"/>
    <mergeCell ref="S46:T46"/>
    <mergeCell ref="Q44:R44"/>
    <mergeCell ref="Z21:AB21"/>
    <mergeCell ref="Z22:AB22"/>
    <mergeCell ref="Z49:AE49"/>
    <mergeCell ref="S49:T49"/>
    <mergeCell ref="U49:Y49"/>
    <mergeCell ref="S51:T51"/>
    <mergeCell ref="U51:Y51"/>
    <mergeCell ref="Z50:AE50"/>
    <mergeCell ref="Z51:AE51"/>
    <mergeCell ref="S45:T45"/>
    <mergeCell ref="O43:T43"/>
    <mergeCell ref="S44:T44"/>
    <mergeCell ref="O44:P44"/>
    <mergeCell ref="Z52:AE52"/>
    <mergeCell ref="O52:P52"/>
    <mergeCell ref="S52:T52"/>
    <mergeCell ref="V58:Z58"/>
    <mergeCell ref="B57:F57"/>
    <mergeCell ref="L57:P57"/>
    <mergeCell ref="V57:Z57"/>
    <mergeCell ref="Q53:R53"/>
    <mergeCell ref="K53:L53"/>
    <mergeCell ref="S53:T53"/>
    <mergeCell ref="U53:Y53"/>
    <mergeCell ref="Z53:AE53"/>
    <mergeCell ref="A53:D53"/>
    <mergeCell ref="AC23:AE23"/>
    <mergeCell ref="AC15:AE17"/>
    <mergeCell ref="AC18:AE18"/>
    <mergeCell ref="AC19:AE19"/>
    <mergeCell ref="AC20:AE20"/>
    <mergeCell ref="AC21:AE21"/>
    <mergeCell ref="AC22:AE22"/>
    <mergeCell ref="T22:V22"/>
    <mergeCell ref="T23:V23"/>
    <mergeCell ref="W19:Y19"/>
    <mergeCell ref="W20:Y20"/>
    <mergeCell ref="Z23:AB23"/>
    <mergeCell ref="T20:V20"/>
    <mergeCell ref="W21:Y21"/>
    <mergeCell ref="W22:Y22"/>
  </mergeCells>
  <phoneticPr fontId="3" type="noConversion"/>
  <pageMargins left="1.1811023622047245" right="0.39370078740157483" top="0.78740157480314965" bottom="0.78740157480314965" header="0.47244094488188981" footer="0.31496062992125984"/>
  <pageSetup paperSize="9" scale="35" orientation="landscape" verticalDpi="1200" r:id="rId1"/>
  <headerFooter alignWithMargins="0">
    <oddHeader xml:space="preserve">&amp;C&amp;"Times New Roman,обычный"&amp;14
 15&amp;R
&amp;"Times New Roman,обычный"&amp;14Продовження додатка 1
Таблиця 6
</oddHeader>
  </headerFooter>
  <ignoredErrors>
    <ignoredError sqref="H36:AE36 N11 R11:Y11 Q23 T23 W23 E53:T53" formulaRange="1"/>
    <ignoredError sqref="AA37:AE37 G37:Z37 Z7:AE11 Z19:AE23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8</vt:i4>
      </vt:variant>
      <vt:variant>
        <vt:lpstr>Іменовані діапазони</vt:lpstr>
      </vt:variant>
      <vt:variant>
        <vt:i4>12</vt:i4>
      </vt:variant>
    </vt:vector>
  </HeadingPairs>
  <TitlesOfParts>
    <vt:vector size="20" baseType="lpstr">
      <vt:lpstr>Осн. фін. пок.</vt:lpstr>
      <vt:lpstr>I. Фін результат</vt:lpstr>
      <vt:lpstr>ІІ. Розр. з бюджетом</vt:lpstr>
      <vt:lpstr>ІІІ. Рух грош. коштів</vt:lpstr>
      <vt:lpstr>IV. Кап. інвестиції</vt:lpstr>
      <vt:lpstr> V. Коефіцієнти</vt:lpstr>
      <vt:lpstr>6.1. Інша інфо_1</vt:lpstr>
      <vt:lpstr>6.2. Інша інфо_2</vt:lpstr>
      <vt:lpstr>' V. Коефіцієнти'!Заголовки_для_друку</vt:lpstr>
      <vt:lpstr>'I. Фін результат'!Заголовки_для_друку</vt:lpstr>
      <vt:lpstr>'ІІ. Розр. з бюджетом'!Заголовки_для_друку</vt:lpstr>
      <vt:lpstr>'ІІІ. Рух грош. коштів'!Заголовки_для_друку</vt:lpstr>
      <vt:lpstr>'Осн. фін. пок.'!Заголовки_для_друку</vt:lpstr>
      <vt:lpstr>' V. Коефіцієнти'!Область_друку</vt:lpstr>
      <vt:lpstr>'6.1. Інша інфо_1'!Область_друку</vt:lpstr>
      <vt:lpstr>'6.2. Інша інфо_2'!Область_друку</vt:lpstr>
      <vt:lpstr>'IV. Кап. інвестиції'!Область_друку</vt:lpstr>
      <vt:lpstr>'ІІ. Розр. з бюджетом'!Область_друку</vt:lpstr>
      <vt:lpstr>'ІІІ. Рух грош. коштів'!Область_друку</vt:lpstr>
      <vt:lpstr>'Осн. фін. пок.'!Область_друку</vt:lpstr>
    </vt:vector>
  </TitlesOfParts>
  <Company>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</dc:creator>
  <cp:lastModifiedBy>бежук</cp:lastModifiedBy>
  <cp:lastPrinted>2021-09-06T10:32:49Z</cp:lastPrinted>
  <dcterms:created xsi:type="dcterms:W3CDTF">2003-03-13T16:00:22Z</dcterms:created>
  <dcterms:modified xsi:type="dcterms:W3CDTF">2021-09-06T10:33:01Z</dcterms:modified>
</cp:coreProperties>
</file>