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12345"/>
  </bookViews>
  <sheets>
    <sheet name="дод 9" sheetId="1" r:id="rId1"/>
  </sheets>
  <definedNames>
    <definedName name="_xlnm.Print_Area" localSheetId="0">'дод 9'!$A$1:$G$40</definedName>
  </definedNames>
  <calcPr calcId="125725"/>
</workbook>
</file>

<file path=xl/calcChain.xml><?xml version="1.0" encoding="utf-8"?>
<calcChain xmlns="http://schemas.openxmlformats.org/spreadsheetml/2006/main">
  <c r="D21" i="1"/>
  <c r="C32"/>
  <c r="C33"/>
  <c r="C21"/>
  <c r="C19"/>
  <c r="C17"/>
  <c r="C22"/>
  <c r="C18"/>
  <c r="C23"/>
  <c r="D33"/>
  <c r="D19"/>
  <c r="D18"/>
  <c r="D17"/>
  <c r="D15"/>
  <c r="C15"/>
  <c r="D25"/>
  <c r="D34"/>
  <c r="E25"/>
  <c r="E34"/>
  <c r="F25"/>
  <c r="F34"/>
  <c r="G25"/>
  <c r="G34"/>
  <c r="G22"/>
  <c r="G15"/>
  <c r="F15"/>
  <c r="F22"/>
  <c r="E21"/>
  <c r="E15"/>
  <c r="E22"/>
  <c r="C25"/>
  <c r="C34"/>
  <c r="D22"/>
</calcChain>
</file>

<file path=xl/sharedStrings.xml><?xml version="1.0" encoding="utf-8"?>
<sst xmlns="http://schemas.openxmlformats.org/spreadsheetml/2006/main" count="59" uniqueCount="52">
  <si>
    <t>№ з/п</t>
  </si>
  <si>
    <t>Найменування показника</t>
  </si>
  <si>
    <t>(звіт)</t>
  </si>
  <si>
    <t>(затверджено)</t>
  </si>
  <si>
    <t>(план)</t>
  </si>
  <si>
    <t>І. Надходження бюджету розвитку</t>
  </si>
  <si>
    <t>1.</t>
  </si>
  <si>
    <t>2.</t>
  </si>
  <si>
    <t>трансферти з державного бюджету</t>
  </si>
  <si>
    <t>трансферти з місцевих бюджетів</t>
  </si>
  <si>
    <t>3.</t>
  </si>
  <si>
    <t>4.</t>
  </si>
  <si>
    <t>Капітальні трансферти (субвенції) з інших бюджетів, у тому числі:</t>
  </si>
  <si>
    <t>Місцеві запозичення</t>
  </si>
  <si>
    <t>6.</t>
  </si>
  <si>
    <t>Інші надходження бюджету розвитку</t>
  </si>
  <si>
    <t>ІІ. Витрати бюджету розвитку</t>
  </si>
  <si>
    <t>Капітальні видатки бюджету розвитку, у тому числі:</t>
  </si>
  <si>
    <t>на виконання інвестиційних проектів</t>
  </si>
  <si>
    <t>капітальні трансферти (субвенції) іншим бюджетам</t>
  </si>
  <si>
    <t>інші капітальні видатки</t>
  </si>
  <si>
    <t xml:space="preserve">Внески до статутного капіталу суб’єктів господарювання  </t>
  </si>
  <si>
    <t>Погашення місцевого боргу</t>
  </si>
  <si>
    <t xml:space="preserve">Платежі, пов’язані з виконанням гарантійних зобов’язань Автономної Республіки Крим, обласної ради чи територіальної громади міста  </t>
  </si>
  <si>
    <t>5.</t>
  </si>
  <si>
    <t>Розроблення містобудівної документації</t>
  </si>
  <si>
    <t>Інші видатки бюджету розвитку</t>
  </si>
  <si>
    <t>УСЬОГО за розділом ІІ</t>
  </si>
  <si>
    <t>1.1</t>
  </si>
  <si>
    <t>1.2</t>
  </si>
  <si>
    <t>1.3</t>
  </si>
  <si>
    <t>Додаток 9</t>
  </si>
  <si>
    <t>Показники бюджету розвитку</t>
  </si>
  <si>
    <t>(код бюджету)</t>
  </si>
  <si>
    <t>(грн)</t>
  </si>
  <si>
    <t>2020 рік</t>
  </si>
  <si>
    <t>2021 рік</t>
  </si>
  <si>
    <t>2022 рік</t>
  </si>
  <si>
    <t>2023 рік</t>
  </si>
  <si>
    <t>2024 рік</t>
  </si>
  <si>
    <t>Кошти, що передаються із загального фонду бюджету</t>
  </si>
  <si>
    <t>Кошти від повернення кредитів, надані з бюджету, та відсотки, сплачені за користування ними</t>
  </si>
  <si>
    <t>3.1</t>
  </si>
  <si>
    <t>3.2</t>
  </si>
  <si>
    <t>УСЬОГО за розділом І:</t>
  </si>
  <si>
    <t>з них надходження до бюджету розвитку (без урахування обсягів місцевих запозичень та капітальних трансфертів (субвенцій))</t>
  </si>
  <si>
    <t>09530000000</t>
  </si>
  <si>
    <t>до рішення виконавчого</t>
  </si>
  <si>
    <t>комітету міської ради</t>
  </si>
  <si>
    <t>Керуючий справами виконавчого комітету</t>
  </si>
  <si>
    <t>Тарас КУХТАР</t>
  </si>
  <si>
    <t>від 17.08.2021 № 225</t>
  </si>
</sst>
</file>

<file path=xl/styles.xml><?xml version="1.0" encoding="utf-8"?>
<styleSheet xmlns="http://schemas.openxmlformats.org/spreadsheetml/2006/main">
  <fonts count="11">
    <font>
      <sz val="10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8"/>
      <name val="Calibri"/>
      <family val="2"/>
      <charset val="204"/>
    </font>
    <font>
      <sz val="10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4" fillId="0" borderId="0" xfId="0" applyFont="1" applyAlignment="1">
      <alignment horizontal="justify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7" fillId="0" borderId="0" xfId="0" applyFont="1"/>
    <xf numFmtId="3" fontId="2" fillId="0" borderId="1" xfId="0" applyNumberFormat="1" applyFont="1" applyBorder="1" applyAlignment="1">
      <alignment horizontal="center" vertical="center" wrapText="1"/>
    </xf>
    <xf numFmtId="49" fontId="9" fillId="0" borderId="0" xfId="0" applyNumberFormat="1" applyFont="1" applyAlignment="1">
      <alignment vertical="center"/>
    </xf>
    <xf numFmtId="0" fontId="10" fillId="0" borderId="0" xfId="0" applyFont="1"/>
    <xf numFmtId="0" fontId="9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0"/>
  <sheetViews>
    <sheetView tabSelected="1" zoomScaleNormal="100" zoomScaleSheetLayoutView="100" workbookViewId="0">
      <selection activeCell="F5" sqref="F5"/>
    </sheetView>
  </sheetViews>
  <sheetFormatPr defaultRowHeight="12.75"/>
  <cols>
    <col min="1" max="1" width="7.7109375" customWidth="1"/>
    <col min="2" max="2" width="51.140625" customWidth="1"/>
    <col min="3" max="3" width="16.7109375" customWidth="1"/>
    <col min="4" max="4" width="15.42578125" customWidth="1"/>
    <col min="5" max="5" width="16.140625" customWidth="1"/>
    <col min="6" max="6" width="17.140625" customWidth="1"/>
    <col min="7" max="7" width="17.42578125" customWidth="1"/>
  </cols>
  <sheetData>
    <row r="2" spans="1:7" ht="15.75">
      <c r="F2" s="2" t="s">
        <v>31</v>
      </c>
    </row>
    <row r="3" spans="1:7" ht="15.75">
      <c r="F3" s="2" t="s">
        <v>47</v>
      </c>
    </row>
    <row r="4" spans="1:7" ht="15.75" customHeight="1">
      <c r="F4" s="20" t="s">
        <v>48</v>
      </c>
      <c r="G4" s="20"/>
    </row>
    <row r="5" spans="1:7" ht="15.75">
      <c r="F5" s="2" t="s">
        <v>51</v>
      </c>
    </row>
    <row r="6" spans="1:7" ht="23.25" customHeight="1"/>
    <row r="7" spans="1:7" ht="18.75">
      <c r="A7" s="21" t="s">
        <v>32</v>
      </c>
      <c r="B7" s="21"/>
      <c r="C7" s="21"/>
      <c r="D7" s="21"/>
      <c r="E7" s="21"/>
      <c r="F7" s="21"/>
      <c r="G7" s="21"/>
    </row>
    <row r="8" spans="1:7" ht="18.75">
      <c r="A8" s="15"/>
      <c r="B8" s="15"/>
      <c r="C8" s="15"/>
      <c r="D8" s="15"/>
      <c r="E8" s="15"/>
      <c r="F8" s="15"/>
      <c r="G8" s="15"/>
    </row>
    <row r="9" spans="1:7" ht="15.75">
      <c r="A9" s="12" t="s">
        <v>46</v>
      </c>
      <c r="B9" s="13"/>
    </row>
    <row r="10" spans="1:7" ht="15.75">
      <c r="A10" s="14" t="s">
        <v>33</v>
      </c>
      <c r="B10" s="13"/>
    </row>
    <row r="11" spans="1:7">
      <c r="G11" s="3" t="s">
        <v>34</v>
      </c>
    </row>
    <row r="12" spans="1:7" ht="23.25" customHeight="1">
      <c r="A12" s="22" t="s">
        <v>0</v>
      </c>
      <c r="B12" s="22" t="s">
        <v>1</v>
      </c>
      <c r="C12" s="6" t="s">
        <v>35</v>
      </c>
      <c r="D12" s="6" t="s">
        <v>36</v>
      </c>
      <c r="E12" s="6" t="s">
        <v>37</v>
      </c>
      <c r="F12" s="6" t="s">
        <v>38</v>
      </c>
      <c r="G12" s="6" t="s">
        <v>39</v>
      </c>
    </row>
    <row r="13" spans="1:7" ht="20.25" customHeight="1">
      <c r="A13" s="22"/>
      <c r="B13" s="22"/>
      <c r="C13" s="6" t="s">
        <v>2</v>
      </c>
      <c r="D13" s="6" t="s">
        <v>3</v>
      </c>
      <c r="E13" s="6" t="s">
        <v>4</v>
      </c>
      <c r="F13" s="6" t="s">
        <v>4</v>
      </c>
      <c r="G13" s="6" t="s">
        <v>4</v>
      </c>
    </row>
    <row r="14" spans="1:7" ht="18.75">
      <c r="A14" s="23" t="s">
        <v>5</v>
      </c>
      <c r="B14" s="23"/>
      <c r="C14" s="23"/>
      <c r="D14" s="23"/>
      <c r="E14" s="23"/>
      <c r="F14" s="23"/>
      <c r="G14" s="23"/>
    </row>
    <row r="15" spans="1:7" ht="38.25" customHeight="1">
      <c r="A15" s="4" t="s">
        <v>6</v>
      </c>
      <c r="B15" s="8" t="s">
        <v>40</v>
      </c>
      <c r="C15" s="11">
        <f>13606103+12529870.61</f>
        <v>26135973.609999999</v>
      </c>
      <c r="D15" s="11">
        <f>56000000+7682138</f>
        <v>63682138</v>
      </c>
      <c r="E15" s="11">
        <f>47028171-E21</f>
        <v>25328171</v>
      </c>
      <c r="F15" s="11">
        <f>103217111-F21</f>
        <v>81517111</v>
      </c>
      <c r="G15" s="11">
        <f>126481583-G21</f>
        <v>104781583</v>
      </c>
    </row>
    <row r="16" spans="1:7" ht="65.25" customHeight="1">
      <c r="A16" s="4" t="s">
        <v>7</v>
      </c>
      <c r="B16" s="8" t="s">
        <v>41</v>
      </c>
      <c r="C16" s="11"/>
      <c r="D16" s="11"/>
      <c r="E16" s="11"/>
      <c r="F16" s="11"/>
      <c r="G16" s="11"/>
    </row>
    <row r="17" spans="1:7" ht="45.75" customHeight="1">
      <c r="A17" s="4" t="s">
        <v>10</v>
      </c>
      <c r="B17" s="8" t="s">
        <v>12</v>
      </c>
      <c r="C17" s="11">
        <f>SUM(C18:C19)</f>
        <v>14301681.050000001</v>
      </c>
      <c r="D17" s="11">
        <f>SUM(D18:D19)</f>
        <v>11853416</v>
      </c>
      <c r="E17" s="11"/>
      <c r="F17" s="11"/>
      <c r="G17" s="11"/>
    </row>
    <row r="18" spans="1:7" ht="24" customHeight="1">
      <c r="A18" s="5" t="s">
        <v>42</v>
      </c>
      <c r="B18" s="8" t="s">
        <v>8</v>
      </c>
      <c r="C18" s="11">
        <f>290500+701627.13+722486+9996354.8</f>
        <v>11710967.93</v>
      </c>
      <c r="D18" s="11">
        <f>379100+10500000+580000</f>
        <v>11459100</v>
      </c>
      <c r="E18" s="11"/>
      <c r="F18" s="11"/>
      <c r="G18" s="11"/>
    </row>
    <row r="19" spans="1:7" ht="24" customHeight="1">
      <c r="A19" s="5" t="s">
        <v>43</v>
      </c>
      <c r="B19" s="8" t="s">
        <v>9</v>
      </c>
      <c r="C19" s="11">
        <f>220540+1171173.12+999000+200000</f>
        <v>2590713.12</v>
      </c>
      <c r="D19" s="11">
        <f>394316</f>
        <v>394316</v>
      </c>
      <c r="E19" s="11"/>
      <c r="F19" s="11"/>
      <c r="G19" s="11"/>
    </row>
    <row r="20" spans="1:7" ht="21.75" customHeight="1">
      <c r="A20" s="4" t="s">
        <v>11</v>
      </c>
      <c r="B20" s="8" t="s">
        <v>13</v>
      </c>
      <c r="C20" s="11"/>
      <c r="D20" s="11"/>
      <c r="E20" s="11"/>
      <c r="F20" s="11"/>
      <c r="G20" s="11"/>
    </row>
    <row r="21" spans="1:7" ht="23.25" customHeight="1">
      <c r="A21" s="4" t="s">
        <v>24</v>
      </c>
      <c r="B21" s="8" t="s">
        <v>15</v>
      </c>
      <c r="C21" s="11">
        <f>5558643+95212+5216930</f>
        <v>10870785</v>
      </c>
      <c r="D21" s="11">
        <f>32045205</f>
        <v>32045205</v>
      </c>
      <c r="E21" s="11">
        <f>21700000</f>
        <v>21700000</v>
      </c>
      <c r="F21" s="11">
        <v>21700000</v>
      </c>
      <c r="G21" s="11">
        <v>21700000</v>
      </c>
    </row>
    <row r="22" spans="1:7" ht="35.25" customHeight="1">
      <c r="A22" s="4"/>
      <c r="B22" s="8" t="s">
        <v>44</v>
      </c>
      <c r="C22" s="11">
        <f>C15+C17+C21</f>
        <v>51308439.659999996</v>
      </c>
      <c r="D22" s="11">
        <f>D15+D17+D21</f>
        <v>107580759</v>
      </c>
      <c r="E22" s="11">
        <f>E15+E17+E21</f>
        <v>47028171</v>
      </c>
      <c r="F22" s="11">
        <f>F15+F17+F21</f>
        <v>103217111</v>
      </c>
      <c r="G22" s="11">
        <f>G15+G17+G21</f>
        <v>126481583</v>
      </c>
    </row>
    <row r="23" spans="1:7" ht="82.5" customHeight="1">
      <c r="A23" s="4"/>
      <c r="B23" s="8" t="s">
        <v>45</v>
      </c>
      <c r="C23" s="11">
        <f>10870785</f>
        <v>10870785</v>
      </c>
      <c r="D23" s="11">
        <v>32045205</v>
      </c>
      <c r="E23" s="11">
        <v>21700000</v>
      </c>
      <c r="F23" s="11">
        <v>21700000</v>
      </c>
      <c r="G23" s="11">
        <v>21700000</v>
      </c>
    </row>
    <row r="24" spans="1:7" ht="18.75">
      <c r="A24" s="16" t="s">
        <v>16</v>
      </c>
      <c r="B24" s="17"/>
      <c r="C24" s="17"/>
      <c r="D24" s="17"/>
      <c r="E24" s="17"/>
      <c r="F24" s="17"/>
      <c r="G24" s="18"/>
    </row>
    <row r="25" spans="1:7" ht="45" customHeight="1">
      <c r="A25" s="7" t="s">
        <v>6</v>
      </c>
      <c r="B25" s="8" t="s">
        <v>17</v>
      </c>
      <c r="C25" s="11">
        <f>SUM(C26:C28)</f>
        <v>23641668.829999998</v>
      </c>
      <c r="D25" s="11">
        <f>SUM(D26:D28)</f>
        <v>86374205</v>
      </c>
      <c r="E25" s="11">
        <f>SUM(E26:E28)</f>
        <v>46228171</v>
      </c>
      <c r="F25" s="11">
        <f>SUM(F26:F28)</f>
        <v>102417111</v>
      </c>
      <c r="G25" s="11">
        <f>SUM(G26:G28)</f>
        <v>126081583</v>
      </c>
    </row>
    <row r="26" spans="1:7" ht="27" customHeight="1">
      <c r="A26" s="9" t="s">
        <v>28</v>
      </c>
      <c r="B26" s="8" t="s">
        <v>18</v>
      </c>
      <c r="C26" s="11">
        <v>19997258.93</v>
      </c>
      <c r="D26" s="11">
        <v>84884205</v>
      </c>
      <c r="E26" s="11">
        <v>43097856</v>
      </c>
      <c r="F26" s="11">
        <v>97218796</v>
      </c>
      <c r="G26" s="11">
        <v>121616268</v>
      </c>
    </row>
    <row r="27" spans="1:7" ht="42" customHeight="1">
      <c r="A27" s="9" t="s">
        <v>29</v>
      </c>
      <c r="B27" s="8" t="s">
        <v>19</v>
      </c>
      <c r="C27" s="11">
        <v>274200</v>
      </c>
      <c r="D27" s="11"/>
      <c r="E27" s="11"/>
      <c r="F27" s="11"/>
      <c r="G27" s="11"/>
    </row>
    <row r="28" spans="1:7" ht="25.5" customHeight="1">
      <c r="A28" s="9" t="s">
        <v>30</v>
      </c>
      <c r="B28" s="8" t="s">
        <v>20</v>
      </c>
      <c r="C28" s="11">
        <v>3370209.9</v>
      </c>
      <c r="D28" s="11">
        <v>1490000</v>
      </c>
      <c r="E28" s="11">
        <v>3130315</v>
      </c>
      <c r="F28" s="11">
        <v>5198315</v>
      </c>
      <c r="G28" s="11">
        <v>4465315</v>
      </c>
    </row>
    <row r="29" spans="1:7" ht="45.75" customHeight="1">
      <c r="A29" s="7" t="s">
        <v>7</v>
      </c>
      <c r="B29" s="8" t="s">
        <v>21</v>
      </c>
      <c r="C29" s="11">
        <v>787299</v>
      </c>
      <c r="D29" s="11">
        <v>1271000</v>
      </c>
      <c r="E29" s="11"/>
      <c r="F29" s="11"/>
      <c r="G29" s="11"/>
    </row>
    <row r="30" spans="1:7" ht="29.25" customHeight="1">
      <c r="A30" s="7" t="s">
        <v>10</v>
      </c>
      <c r="B30" s="8" t="s">
        <v>22</v>
      </c>
      <c r="C30" s="11"/>
      <c r="D30" s="11"/>
      <c r="E30" s="11"/>
      <c r="F30" s="11"/>
      <c r="G30" s="11"/>
    </row>
    <row r="31" spans="1:7" ht="79.5" customHeight="1">
      <c r="A31" s="7" t="s">
        <v>11</v>
      </c>
      <c r="B31" s="8" t="s">
        <v>23</v>
      </c>
      <c r="C31" s="11"/>
      <c r="D31" s="11"/>
      <c r="E31" s="11"/>
      <c r="F31" s="11"/>
      <c r="G31" s="11"/>
    </row>
    <row r="32" spans="1:7" ht="30" customHeight="1">
      <c r="A32" s="7" t="s">
        <v>24</v>
      </c>
      <c r="B32" s="8" t="s">
        <v>25</v>
      </c>
      <c r="C32" s="11">
        <f>49000+324288.39</f>
        <v>373288.39</v>
      </c>
      <c r="D32" s="11">
        <v>400000</v>
      </c>
      <c r="E32" s="11">
        <v>800000</v>
      </c>
      <c r="F32" s="11">
        <v>800000</v>
      </c>
      <c r="G32" s="11">
        <v>400000</v>
      </c>
    </row>
    <row r="33" spans="1:7" ht="27" customHeight="1">
      <c r="A33" s="7" t="s">
        <v>14</v>
      </c>
      <c r="B33" s="8" t="s">
        <v>26</v>
      </c>
      <c r="C33" s="11">
        <f>220540+290500+12529870.61+701627.13+722486+9996354.8+1171173.12+999000+200000+0.01-324288.39</f>
        <v>26507263.280000001</v>
      </c>
      <c r="D33" s="11">
        <f>379100+116583.45+7682138+394316+10500000+580000</f>
        <v>19652137.449999999</v>
      </c>
      <c r="E33" s="11"/>
      <c r="F33" s="11"/>
      <c r="G33" s="11"/>
    </row>
    <row r="34" spans="1:7" ht="35.25" customHeight="1">
      <c r="A34" s="7"/>
      <c r="B34" s="8" t="s">
        <v>27</v>
      </c>
      <c r="C34" s="11">
        <f>C25+C29+C30+C31+C32+C33</f>
        <v>51309519.5</v>
      </c>
      <c r="D34" s="11">
        <f>D25+D29+D30+D31+D32+D33</f>
        <v>107697342.45</v>
      </c>
      <c r="E34" s="11">
        <f>E25+E29+E30+E31+E32+E33</f>
        <v>47028171</v>
      </c>
      <c r="F34" s="11">
        <f>F25+F29+F30+F31+F32+F33</f>
        <v>103217111</v>
      </c>
      <c r="G34" s="11">
        <f>G25+G29+G30+G31+G32+G33</f>
        <v>126481583</v>
      </c>
    </row>
    <row r="35" spans="1:7" ht="18.75">
      <c r="A35" s="1"/>
    </row>
    <row r="36" spans="1:7" ht="18.75">
      <c r="A36" s="1"/>
    </row>
    <row r="37" spans="1:7" ht="18.75">
      <c r="A37" s="1"/>
    </row>
    <row r="38" spans="1:7" ht="18.75">
      <c r="A38" s="1"/>
    </row>
    <row r="39" spans="1:7" ht="18.75">
      <c r="A39" s="24" t="s">
        <v>49</v>
      </c>
      <c r="B39" s="24"/>
      <c r="C39" s="24"/>
      <c r="D39" s="10"/>
      <c r="E39" s="10"/>
      <c r="F39" s="25" t="s">
        <v>50</v>
      </c>
      <c r="G39" s="25"/>
    </row>
    <row r="40" spans="1:7" ht="15">
      <c r="A40" s="19"/>
      <c r="B40" s="19"/>
      <c r="C40" s="19"/>
      <c r="D40" s="19"/>
      <c r="E40" s="19"/>
      <c r="F40" s="19"/>
      <c r="G40" s="19"/>
    </row>
  </sheetData>
  <mergeCells count="9">
    <mergeCell ref="A24:G24"/>
    <mergeCell ref="A40:G40"/>
    <mergeCell ref="F4:G4"/>
    <mergeCell ref="A7:G7"/>
    <mergeCell ref="A12:A13"/>
    <mergeCell ref="B12:B13"/>
    <mergeCell ref="A14:G14"/>
    <mergeCell ref="A39:C39"/>
    <mergeCell ref="F39:G39"/>
  </mergeCells>
  <phoneticPr fontId="6" type="noConversion"/>
  <pageMargins left="0.84" right="0.21" top="0.75" bottom="0.75" header="0.3" footer="0.3"/>
  <pageSetup paperSize="9" scale="6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 9</vt:lpstr>
      <vt:lpstr>'дод 9'!Область_печати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Drukarky</cp:lastModifiedBy>
  <cp:lastPrinted>2021-08-03T08:22:19Z</cp:lastPrinted>
  <dcterms:created xsi:type="dcterms:W3CDTF">2021-06-16T05:32:00Z</dcterms:created>
  <dcterms:modified xsi:type="dcterms:W3CDTF">2021-08-18T13:55:24Z</dcterms:modified>
</cp:coreProperties>
</file>