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155"/>
  </bookViews>
  <sheets>
    <sheet name="дод.2  (2)" sheetId="13" r:id="rId1"/>
  </sheets>
  <definedNames>
    <definedName name="_xlnm.Print_Titles" localSheetId="0">'дод.2  (2)'!$9:$10</definedName>
    <definedName name="_xlnm.Print_Area" localSheetId="0">'дод.2  (2)'!$A$1:$G$165</definedName>
  </definedNames>
  <calcPr calcId="125725"/>
</workbook>
</file>

<file path=xl/calcChain.xml><?xml version="1.0" encoding="utf-8"?>
<calcChain xmlns="http://schemas.openxmlformats.org/spreadsheetml/2006/main">
  <c r="F17" i="13"/>
  <c r="D69"/>
  <c r="E69"/>
  <c r="F69"/>
  <c r="G69"/>
  <c r="D64"/>
  <c r="D63" s="1"/>
  <c r="E64"/>
  <c r="E63" s="1"/>
  <c r="F64"/>
  <c r="G64"/>
  <c r="G63" s="1"/>
  <c r="D35"/>
  <c r="G35"/>
  <c r="D23"/>
  <c r="D22" s="1"/>
  <c r="E23"/>
  <c r="F23"/>
  <c r="G23"/>
  <c r="G22" s="1"/>
  <c r="D20"/>
  <c r="E20"/>
  <c r="F20"/>
  <c r="G20"/>
  <c r="F91"/>
  <c r="F90"/>
  <c r="E91"/>
  <c r="E90"/>
  <c r="G91"/>
  <c r="G90"/>
  <c r="D106"/>
  <c r="E106"/>
  <c r="F106"/>
  <c r="G106"/>
  <c r="D152"/>
  <c r="D157"/>
  <c r="E152"/>
  <c r="E157" s="1"/>
  <c r="F152"/>
  <c r="F157" s="1"/>
  <c r="G152"/>
  <c r="G157" s="1"/>
  <c r="C152"/>
  <c r="C157" s="1"/>
  <c r="C117"/>
  <c r="C126" s="1"/>
  <c r="C125" s="1"/>
  <c r="D91"/>
  <c r="D90"/>
  <c r="D83"/>
  <c r="D82"/>
  <c r="D81" s="1"/>
  <c r="D104"/>
  <c r="D103" s="1"/>
  <c r="D101" s="1"/>
  <c r="E83"/>
  <c r="E82"/>
  <c r="E81" s="1"/>
  <c r="E104"/>
  <c r="E103" s="1"/>
  <c r="E101" s="1"/>
  <c r="E110" s="1"/>
  <c r="E160" s="1"/>
  <c r="F83"/>
  <c r="F82"/>
  <c r="F81" s="1"/>
  <c r="F110" s="1"/>
  <c r="F104"/>
  <c r="F103" s="1"/>
  <c r="F101" s="1"/>
  <c r="G83"/>
  <c r="G82"/>
  <c r="G81" s="1"/>
  <c r="G104"/>
  <c r="G103" s="1"/>
  <c r="G101" s="1"/>
  <c r="C83"/>
  <c r="C82"/>
  <c r="C81" s="1"/>
  <c r="C110" s="1"/>
  <c r="C160" s="1"/>
  <c r="C88"/>
  <c r="C91"/>
  <c r="C90"/>
  <c r="C95"/>
  <c r="C99"/>
  <c r="C94" s="1"/>
  <c r="C87" s="1"/>
  <c r="C104"/>
  <c r="C103"/>
  <c r="C101" s="1"/>
  <c r="C106"/>
  <c r="D95"/>
  <c r="D99"/>
  <c r="D94" s="1"/>
  <c r="E95"/>
  <c r="E99"/>
  <c r="E94"/>
  <c r="F95"/>
  <c r="F99"/>
  <c r="F94" s="1"/>
  <c r="G95"/>
  <c r="G94" s="1"/>
  <c r="G87" s="1"/>
  <c r="G99"/>
  <c r="D88"/>
  <c r="D87" s="1"/>
  <c r="E88"/>
  <c r="E87" s="1"/>
  <c r="F88"/>
  <c r="G88"/>
  <c r="D15"/>
  <c r="D14"/>
  <c r="D26"/>
  <c r="D29"/>
  <c r="D28" s="1"/>
  <c r="D31"/>
  <c r="D46"/>
  <c r="D48"/>
  <c r="D34" s="1"/>
  <c r="D51"/>
  <c r="D57"/>
  <c r="D56" s="1"/>
  <c r="D55" s="1"/>
  <c r="D71"/>
  <c r="D74"/>
  <c r="D78"/>
  <c r="D77"/>
  <c r="E15"/>
  <c r="E14"/>
  <c r="E26"/>
  <c r="E22"/>
  <c r="E29"/>
  <c r="E31"/>
  <c r="E28" s="1"/>
  <c r="E13" s="1"/>
  <c r="E109" s="1"/>
  <c r="E36"/>
  <c r="E35" s="1"/>
  <c r="E34" s="1"/>
  <c r="E46"/>
  <c r="E48"/>
  <c r="E51"/>
  <c r="E57"/>
  <c r="E56"/>
  <c r="E55" s="1"/>
  <c r="E71"/>
  <c r="E74"/>
  <c r="E78"/>
  <c r="E77"/>
  <c r="F16"/>
  <c r="F15"/>
  <c r="F14" s="1"/>
  <c r="F26"/>
  <c r="F29"/>
  <c r="F28"/>
  <c r="F31"/>
  <c r="F40"/>
  <c r="F35" s="1"/>
  <c r="F42"/>
  <c r="F46"/>
  <c r="F48"/>
  <c r="F53"/>
  <c r="F51" s="1"/>
  <c r="F57"/>
  <c r="F56" s="1"/>
  <c r="F55" s="1"/>
  <c r="F71"/>
  <c r="F63" s="1"/>
  <c r="F74"/>
  <c r="F78"/>
  <c r="F77" s="1"/>
  <c r="G15"/>
  <c r="G14" s="1"/>
  <c r="G26"/>
  <c r="G29"/>
  <c r="G28" s="1"/>
  <c r="G31"/>
  <c r="G46"/>
  <c r="G48"/>
  <c r="G34" s="1"/>
  <c r="G51"/>
  <c r="G57"/>
  <c r="G56" s="1"/>
  <c r="G55" s="1"/>
  <c r="G71"/>
  <c r="G74"/>
  <c r="G78"/>
  <c r="G77"/>
  <c r="C15"/>
  <c r="C20"/>
  <c r="C14" s="1"/>
  <c r="C23"/>
  <c r="C26"/>
  <c r="C22"/>
  <c r="C29"/>
  <c r="C31"/>
  <c r="C28" s="1"/>
  <c r="C13" s="1"/>
  <c r="C109" s="1"/>
  <c r="C35"/>
  <c r="C46"/>
  <c r="C48"/>
  <c r="C51"/>
  <c r="C34" s="1"/>
  <c r="C57"/>
  <c r="C56"/>
  <c r="C55" s="1"/>
  <c r="C64"/>
  <c r="C71"/>
  <c r="C74"/>
  <c r="C78"/>
  <c r="C77" s="1"/>
  <c r="C69"/>
  <c r="D117"/>
  <c r="D116"/>
  <c r="E117"/>
  <c r="E116"/>
  <c r="F117"/>
  <c r="F116"/>
  <c r="G117"/>
  <c r="G116"/>
  <c r="D126"/>
  <c r="D125"/>
  <c r="E126"/>
  <c r="E125"/>
  <c r="F126"/>
  <c r="F125"/>
  <c r="G126"/>
  <c r="G125"/>
  <c r="C130"/>
  <c r="C156"/>
  <c r="C155" s="1"/>
  <c r="D130"/>
  <c r="E130"/>
  <c r="E156"/>
  <c r="E155" s="1"/>
  <c r="F130"/>
  <c r="F156" s="1"/>
  <c r="F155" s="1"/>
  <c r="G130"/>
  <c r="G156"/>
  <c r="D156"/>
  <c r="D155" s="1"/>
  <c r="C63"/>
  <c r="F22"/>
  <c r="D110"/>
  <c r="D160" s="1"/>
  <c r="F87"/>
  <c r="D13"/>
  <c r="D109" s="1"/>
  <c r="D159" s="1"/>
  <c r="G110"/>
  <c r="G160" s="1"/>
  <c r="F160"/>
  <c r="D158"/>
  <c r="C108" l="1"/>
  <c r="C159"/>
  <c r="C158" s="1"/>
  <c r="E159"/>
  <c r="E158" s="1"/>
  <c r="E108"/>
  <c r="G13"/>
  <c r="G109" s="1"/>
  <c r="F13"/>
  <c r="F109" s="1"/>
  <c r="D108"/>
  <c r="G155"/>
  <c r="F34"/>
  <c r="C116"/>
  <c r="F108" l="1"/>
  <c r="F159"/>
  <c r="F158" s="1"/>
  <c r="G159"/>
  <c r="G158" s="1"/>
  <c r="G108"/>
</calcChain>
</file>

<file path=xl/sharedStrings.xml><?xml version="1.0" encoding="utf-8"?>
<sst xmlns="http://schemas.openxmlformats.org/spreadsheetml/2006/main" count="242" uniqueCount="219">
  <si>
    <t>2024 рік</t>
  </si>
  <si>
    <t xml:space="preserve">Транспортний податок з юридичних осіб </t>
  </si>
  <si>
    <t>Субвенція  державного бюджету місцевим бюджетам на здійснення заходів щодо підтримки територій, що зазнали негативного впливу внаслідок збройного конфліту на сході України</t>
  </si>
  <si>
    <t>Субвенція з місцевого бюджету на здійснення підтримки окремих закладів та заходів у системі охорони здоровя  за рахунок відповідної субвенції з державного бюджету</t>
  </si>
  <si>
    <t>Збір за місця для паркування транспортних засобів, сплачений юридичними особами</t>
  </si>
  <si>
    <t>Туристичний збір</t>
  </si>
  <si>
    <t>Туристичний збір, сплачений юридичними особами</t>
  </si>
  <si>
    <t>Туристичний збір, сплачений фізичними особами</t>
  </si>
  <si>
    <t>надходження коштів від відшкодування втрат сільськогосподарського і лісогосподарського виробництва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</si>
  <si>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АРК</t>
  </si>
  <si>
    <t>Кошти від відчуженнямайна, що належать АРК та майна, що перебуває в комунальній власності</t>
  </si>
  <si>
    <t>Рентна плата за спеціальне використання лісових ресурсів в частині деревини, заготовленої в порядку рубок головного</t>
  </si>
  <si>
    <t>Рентна плата за користування надрами</t>
  </si>
  <si>
    <t>Рентна плата за користуваням надрами для видоьування корисних копален загальнодержавного значення</t>
  </si>
  <si>
    <t>Рентна плата за спеціальне використання лісових ресурсів</t>
  </si>
  <si>
    <t xml:space="preserve">кошти за шкоду, що заподіяна на земельних ділянках державного та комунальної власності, які не надані у користування та не передані у власність </t>
  </si>
  <si>
    <t>Грошові стягнення за шкоду, заподіяну порушенням законодавства про охорону навколишнього природного середовища в наслідок господарської діяльності</t>
  </si>
  <si>
    <t>надходження коштів пайової участі у розвитку інфраструктури населеного пункту</t>
  </si>
  <si>
    <t>Субвенція з місцевого бюджету на виплату грошової компенсації за належні для отримання жилі приміщення для сімей осіб, визначених абзацом 5-8 пункту 1 ст. 10 ЗУ"Про статус ветеранів війни, гарантій їх соціального захисту"</t>
  </si>
  <si>
    <t xml:space="preserve">Субвенція з місцевого бюджету на проектні, будівельно-ремонтні роботи, придбання житла та приміщень для  розвитку сімейних та інших форм виховання, наближених до сімейних, та забезпечення житлом дітей-сирі, діте, позбавлених батьківського піклування </t>
  </si>
  <si>
    <t>Субвенція з місцевого бюджету на здійснення переданих видатків у сфері освіті за рахунок коштів освітньої субвенції</t>
  </si>
  <si>
    <t>Субвенція з місцевого бюджету на проведення виборів депутатів місцевих рад та сільських,селищни, міських голі, за рахунок відповідної субвенції з державного бюджету</t>
  </si>
  <si>
    <t>Субвенція з місцевого бюджету на реалізацію заходів, спрямованих на розвиток системи охорони здоровя у сільській місцевості, за рахунок залишку коштів відповідної субвенції з державного бюджет, що утворилася на початок бюджетного періоду</t>
  </si>
  <si>
    <t>Субвенція з місцевого бюджету на забезпечення подачею кисню ліжкового фонду закладів охорони здоровя, які надають стаціонарну медичну допомогу пацієнтам з гострою респіраторною хворобою СOVID-19</t>
  </si>
  <si>
    <t xml:space="preserve">Субвенція з місцевогог бюджету на здійснення природолхоронних заходів </t>
  </si>
  <si>
    <t>Інші джерела власних надходжень</t>
  </si>
  <si>
    <t>Благодійні внески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</si>
  <si>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 </t>
  </si>
  <si>
    <t>(код бюджету)</t>
  </si>
  <si>
    <t>загальний фонд</t>
  </si>
  <si>
    <t>спеціальний фонд</t>
  </si>
  <si>
    <t>УСЬОГО за розділом І, у тому числі:</t>
  </si>
  <si>
    <t>УСЬОГО за розділом ІІ, у тому числі:</t>
  </si>
  <si>
    <t>2020 рік</t>
  </si>
  <si>
    <t>2021 рік</t>
  </si>
  <si>
    <t>2022 рік</t>
  </si>
  <si>
    <t>2023 рік</t>
  </si>
  <si>
    <t>(грн)</t>
  </si>
  <si>
    <t xml:space="preserve">Показники доходів бюджету </t>
  </si>
  <si>
    <t>Код</t>
  </si>
  <si>
    <t>Найменування згідно з Класифікацією доходів бюджету</t>
  </si>
  <si>
    <t>І. Доходи (без урахування міжбюджетних трансфертів)</t>
  </si>
  <si>
    <t>Цільові фонди, у тому числі:  </t>
  </si>
  <si>
    <t>ІІ. Трансферти з державного бюджету</t>
  </si>
  <si>
    <t>Дотації з державного бюджету, у тому числі:</t>
  </si>
  <si>
    <t>Субвенції з державного бюджету, у тому числі:</t>
  </si>
  <si>
    <t>ІIІ. Трансферти з інших бюджетів</t>
  </si>
  <si>
    <t>Субвенції з місцевих бюджетів, у тому числі:</t>
  </si>
  <si>
    <t>УСЬОГО за розділом ІІІ, у тому числі:</t>
  </si>
  <si>
    <t>РАЗОМ за розділами І, ІІ та ІІІ, у тому числі:</t>
  </si>
  <si>
    <t>Податки на доходи, податки на прибуток, податки на збільшення ринкової вартості</t>
  </si>
  <si>
    <t>11010000</t>
  </si>
  <si>
    <t>Податок 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</si>
  <si>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</si>
  <si>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</si>
  <si>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</si>
  <si>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</si>
  <si>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</si>
  <si>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</si>
  <si>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</si>
  <si>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</si>
  <si>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</si>
  <si>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</si>
  <si>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</si>
  <si>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</si>
  <si>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</si>
  <si>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</si>
  <si>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</si>
  <si>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</si>
  <si>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</si>
  <si>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</si>
  <si>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</si>
  <si>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</si>
  <si>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</si>
  <si>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</si>
  <si>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</si>
  <si>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</si>
  <si>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суб’єктами господарювання роздрібної торгівлі підакцизних товарів</t>
  </si>
  <si>
    <t>Місцеві податки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</si>
  <si>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</si>
  <si>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</si>
  <si>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</si>
  <si>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об'єктів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</si>
  <si>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</si>
  <si>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об'єктів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</si>
  <si>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</si>
  <si>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об'єктів нежитлової нерухомості</t>
  </si>
  <si>
    <t>18010400</t>
  </si>
  <si>
    <t>Податок на нерухоме майно, відмінне від земельної ділянки, сплачений  юридичними особами, які є власниками об'єктів нежитлової нерухомості</t>
  </si>
  <si>
    <t>18010500</t>
  </si>
  <si>
    <t>Земельний податок з юридичних осіб  </t>
  </si>
  <si>
    <t>18010600</t>
  </si>
  <si>
    <t>Орендна плата з юридичних осіб 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</si>
  <si>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</si>
  <si>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</si>
  <si>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</si>
  <si>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</si>
  <si>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</si>
  <si>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</si>
  <si>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18020000</t>
  </si>
  <si>
    <t>Збір за місця для паркування транспортних засобів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</si>
  <si>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</si>
  <si>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</si>
  <si>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</si>
  <si>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</si>
  <si>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</si>
  <si>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</si>
  <si>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</si>
  <si>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</si>
  <si>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</si>
  <si>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 </t>
  </si>
  <si>
    <t>19010000</t>
  </si>
  <si>
    <t>Екологічний податок </t>
  </si>
  <si>
    <t>19010100</t>
  </si>
  <si>
    <t>Надходження від викидів забруднюючих речовин в атмосферне повітря стаціонарними джерелами забруднення </t>
  </si>
  <si>
    <t>19010200</t>
  </si>
  <si>
    <t>Надходження від скидів забруднюючих речовин безпосередньо у водні об'єкти </t>
  </si>
  <si>
    <t>19010300</t>
  </si>
  <si>
    <t>Надходження від розміщення відходів у спеціально відведених для цього місцях чи на об'єктах, крім розміщення окремих видів відходів як вторинної сировини </t>
  </si>
  <si>
    <t>Податкові надходження, у тому числі:  </t>
  </si>
  <si>
    <t>21000000</t>
  </si>
  <si>
    <t>Доходи від  власності та підприємницької діяльності</t>
  </si>
  <si>
    <t>21010000</t>
  </si>
  <si>
    <t>21010300</t>
  </si>
  <si>
    <t>Частина чистого прибутку (доходу) комунальних унітарних підприємств та їх об'єднань,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</si>
  <si>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</si>
  <si>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</si>
  <si>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</si>
  <si>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</si>
  <si>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</si>
  <si>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</si>
  <si>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</si>
  <si>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</si>
  <si>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</si>
  <si>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</si>
  <si>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</si>
  <si>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</si>
  <si>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</si>
  <si>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</si>
  <si>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</si>
  <si>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</si>
  <si>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22012900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</si>
  <si>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</si>
  <si>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</si>
  <si>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</si>
  <si>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</si>
  <si>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</si>
  <si>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</si>
  <si>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</si>
  <si>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</si>
  <si>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</si>
  <si>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пов'язане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</si>
  <si>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</si>
  <si>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</si>
  <si>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</si>
  <si>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Інші надходження 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</si>
  <si>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</si>
  <si>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</si>
  <si>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</si>
  <si>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</si>
  <si>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</si>
  <si>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</si>
  <si>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</si>
  <si>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</t>
  </si>
  <si>
    <t>25010400</t>
  </si>
  <si>
    <t>Надходження бюджетних установ від реалізації в установленому порядку майна (крім нерухомого майна)</t>
  </si>
  <si>
    <t>Неподаткові надходження у тому числі:    </t>
  </si>
  <si>
    <t>31000000</t>
  </si>
  <si>
    <t>Надходження від продажу основного капіталу 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</si>
  <si>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</si>
  <si>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</si>
  <si>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33000000</t>
  </si>
  <si>
    <t>Кошти від продажу землі і нематеріальних активів </t>
  </si>
  <si>
    <t>33010000</t>
  </si>
  <si>
    <t>Кошти від продажу землі</t>
  </si>
  <si>
    <t>Доходи від операцій з капіталом у тому числі:  </t>
  </si>
  <si>
    <t>41020100</t>
  </si>
  <si>
    <t>Базова дотація</t>
  </si>
  <si>
    <t>41033200</t>
  </si>
  <si>
    <t>Субвенція з державного бюджету місцевим бюджетам на формування інфраструктури об'єднаних територіальних громад</t>
  </si>
  <si>
    <t>41033900</t>
  </si>
  <si>
    <t>Освітня субвенція з державного бюджету місцевим бюджетам</t>
  </si>
  <si>
    <t>41034200</t>
  </si>
  <si>
    <t>Медична субвенція з державного бюджету місцевим бюджетам</t>
  </si>
  <si>
    <t>41034500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</si>
  <si>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</si>
  <si>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 xml:space="preserve">Субвенція з державного бюджету місцевим бюджетам на проведення виборів депутатів місцевих рад та сільських, селищних, міських голів 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</si>
  <si>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</si>
  <si>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</si>
  <si>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</si>
  <si>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</si>
  <si>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</si>
  <si>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«Нова українська школа» за рахунок відповідної субвенції з державного бюджету</t>
  </si>
  <si>
    <t>41051500</t>
  </si>
  <si>
    <t>Субвенція з місцевого бюджету на здійснення переданих видатків у сфері охорони здоров’я за рахунок коштів медичної субвенції</t>
  </si>
  <si>
    <t>Субвенція з місцевого бюджету за рахунок коштів медичної субвенції, що утворилася на початок бюджетного періоду</t>
  </si>
  <si>
    <t>41052000</t>
  </si>
  <si>
    <t>Субвенція з місцевого бюджету на відшкодування вартості лікарських засобів для лікування окремих захворювань за рахунок відповідної субвенції з державного бюджету</t>
  </si>
  <si>
    <t>41053900</t>
  </si>
  <si>
    <t>Інші субвенції з місцевого бюджету</t>
  </si>
  <si>
    <t>41054100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</si>
  <si>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кінець  року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</si>
  <si>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</si>
  <si>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</si>
  <si>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</si>
  <si>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</si>
  <si>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 за рахунок відповідної субвенц</t>
  </si>
  <si>
    <t>спеціальний фонд, у тому числі</t>
  </si>
  <si>
    <t>Податкові надходження </t>
  </si>
  <si>
    <t>Неподаткові надходження    </t>
  </si>
  <si>
    <t>Загальний фонд, в тому числів:</t>
  </si>
  <si>
    <t>Субвенція з місцевого бюджету на реалізацію заходів, спрямованих на підвищення якості освіти за рахунок відповідної субвенції з держбюджету</t>
  </si>
  <si>
    <t>Керуючий справами виконавчого комітету</t>
  </si>
  <si>
    <t>Тарас КУХТАР</t>
  </si>
  <si>
    <t>09530000000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</si>
  <si>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до рішення  виконавчого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</si>
  <si>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комітету міської ради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</si>
  <si>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Додаток 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</si>
  <si>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від 17.08.2021 № 225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</si>
</sst>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0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2" fontId="0" fillId="0" borderId="0" xfId="0" applyNumberFormat="1" applyFill="1"/>
    <xf numFmtId="0" fontId="6" fillId="0" borderId="0" xfId="0" applyFont="1"/>
    <xf numFmtId="1" fontId="6" fillId="0" borderId="0" xfId="0" applyNumberFormat="1" applyFont="1"/>
    <xf numFmtId="0" fontId="0" fillId="0" borderId="0" xfId="0" applyFont="1"/>
    <xf numFmtId="0" fontId="7" fillId="0" borderId="0" xfId="0" applyFont="1"/>
    <xf numFmtId="0" fontId="0" fillId="2" borderId="0" xfId="0" applyFont="1" applyFill="1"/>
    <xf numFmtId="1" fontId="2" fillId="3" borderId="1" xfId="0" applyNumberFormat="1" applyFont="1" applyFill="1" applyBorder="1" applyAlignment="1">
      <alignment horizontal="right" vertical="center" wrapText="1"/>
    </xf>
    <xf numFmtId="0" fontId="0" fillId="0" borderId="0" xfId="0" applyBorder="1"/>
    <xf numFmtId="1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/>
    <xf numFmtId="1" fontId="2" fillId="3" borderId="0" xfId="0" applyNumberFormat="1" applyFont="1" applyFill="1" applyBorder="1" applyAlignment="1">
      <alignment horizontal="right" vertical="center" wrapText="1"/>
    </xf>
    <xf numFmtId="0" fontId="2" fillId="3" borderId="0" xfId="0" applyFont="1" applyFill="1" applyBorder="1" applyAlignment="1">
      <alignment horizontal="right" vertical="center" wrapText="1"/>
    </xf>
    <xf numFmtId="0" fontId="9" fillId="0" borderId="0" xfId="0" applyFont="1"/>
    <xf numFmtId="0" fontId="0" fillId="3" borderId="0" xfId="0" applyFill="1"/>
    <xf numFmtId="0" fontId="0" fillId="3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3" fillId="3" borderId="7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9" fillId="3" borderId="0" xfId="0" applyFont="1" applyFill="1"/>
    <xf numFmtId="1" fontId="0" fillId="3" borderId="0" xfId="0" applyNumberFormat="1" applyFont="1" applyFill="1"/>
    <xf numFmtId="1" fontId="0" fillId="3" borderId="0" xfId="0" applyNumberFormat="1" applyFill="1"/>
    <xf numFmtId="3" fontId="2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3" fontId="1" fillId="3" borderId="9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3" fontId="0" fillId="3" borderId="11" xfId="0" applyNumberFormat="1" applyFont="1" applyFill="1" applyBorder="1" applyAlignment="1">
      <alignment horizontal="center"/>
    </xf>
    <xf numFmtId="3" fontId="0" fillId="3" borderId="12" xfId="0" applyNumberFormat="1" applyFont="1" applyFill="1" applyBorder="1" applyAlignment="1">
      <alignment horizontal="center"/>
    </xf>
    <xf numFmtId="3" fontId="0" fillId="3" borderId="13" xfId="0" applyNumberFormat="1" applyFill="1" applyBorder="1" applyAlignment="1">
      <alignment horizontal="center"/>
    </xf>
    <xf numFmtId="3" fontId="1" fillId="3" borderId="14" xfId="0" applyNumberFormat="1" applyFont="1" applyFill="1" applyBorder="1" applyAlignment="1">
      <alignment horizontal="center" vertical="center" wrapText="1"/>
    </xf>
    <xf numFmtId="3" fontId="1" fillId="3" borderId="7" xfId="0" applyNumberFormat="1" applyFont="1" applyFill="1" applyBorder="1" applyAlignment="1">
      <alignment horizontal="center" vertical="center" wrapText="1"/>
    </xf>
    <xf numFmtId="3" fontId="1" fillId="3" borderId="15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 wrapText="1"/>
    </xf>
    <xf numFmtId="3" fontId="1" fillId="3" borderId="16" xfId="0" applyNumberFormat="1" applyFont="1" applyFill="1" applyBorder="1" applyAlignment="1">
      <alignment horizontal="center" vertical="center" wrapText="1"/>
    </xf>
    <xf numFmtId="3" fontId="0" fillId="3" borderId="17" xfId="0" applyNumberFormat="1" applyFont="1" applyFill="1" applyBorder="1" applyAlignment="1">
      <alignment horizontal="center"/>
    </xf>
    <xf numFmtId="3" fontId="1" fillId="3" borderId="17" xfId="0" applyNumberFormat="1" applyFont="1" applyFill="1" applyBorder="1" applyAlignment="1">
      <alignment horizontal="center" vertical="center" wrapText="1"/>
    </xf>
    <xf numFmtId="3" fontId="1" fillId="3" borderId="18" xfId="0" applyNumberFormat="1" applyFont="1" applyFill="1" applyBorder="1" applyAlignment="1">
      <alignment horizontal="center" vertical="center" wrapText="1"/>
    </xf>
    <xf numFmtId="3" fontId="1" fillId="3" borderId="19" xfId="0" applyNumberFormat="1" applyFont="1" applyFill="1" applyBorder="1" applyAlignment="1">
      <alignment horizontal="center" vertical="center" wrapText="1"/>
    </xf>
    <xf numFmtId="3" fontId="1" fillId="3" borderId="20" xfId="0" applyNumberFormat="1" applyFont="1" applyFill="1" applyBorder="1" applyAlignment="1">
      <alignment horizontal="center" vertical="center" wrapText="1"/>
    </xf>
    <xf numFmtId="3" fontId="1" fillId="3" borderId="21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3" fillId="3" borderId="0" xfId="0" applyFont="1" applyFill="1" applyAlignment="1">
      <alignment horizontal="left" vertical="center" readingOrder="1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8"/>
  <sheetViews>
    <sheetView tabSelected="1" zoomScaleNormal="100" workbookViewId="0">
      <selection activeCell="A4" sqref="A4:G4"/>
    </sheetView>
  </sheetViews>
  <sheetFormatPr defaultRowHeight="15"/>
  <cols>
    <col min="1" max="1" width="16.85546875" customWidth="1"/>
    <col min="2" max="2" width="83.140625" customWidth="1"/>
    <col min="3" max="3" width="14.5703125" style="9" customWidth="1"/>
    <col min="4" max="4" width="14.42578125" style="9" customWidth="1"/>
    <col min="5" max="6" width="14.140625" customWidth="1"/>
    <col min="7" max="7" width="13.85546875" customWidth="1"/>
    <col min="8" max="8" width="9.5703125" bestFit="1" customWidth="1"/>
    <col min="9" max="9" width="10" bestFit="1" customWidth="1"/>
    <col min="10" max="10" width="11.28515625" customWidth="1"/>
    <col min="13" max="13" width="12" customWidth="1"/>
    <col min="14" max="14" width="12.42578125" customWidth="1"/>
    <col min="15" max="15" width="10.5703125" customWidth="1"/>
  </cols>
  <sheetData>
    <row r="1" spans="1:10" ht="14.45" customHeight="1">
      <c r="A1" s="84" t="s">
        <v>217</v>
      </c>
      <c r="B1" s="84"/>
      <c r="C1" s="84"/>
      <c r="D1" s="84"/>
      <c r="E1" s="84"/>
      <c r="F1" s="84"/>
      <c r="G1" s="84"/>
      <c r="H1" s="84"/>
    </row>
    <row r="2" spans="1:10" ht="14.1" customHeight="1">
      <c r="A2" s="84" t="s">
        <v>215</v>
      </c>
      <c r="B2" s="84"/>
      <c r="C2" s="84"/>
      <c r="D2" s="84"/>
      <c r="E2" s="84"/>
      <c r="F2" s="84"/>
      <c r="G2" s="84"/>
    </row>
    <row r="3" spans="1:10" ht="15.6" customHeight="1">
      <c r="A3" s="84" t="s">
        <v>216</v>
      </c>
      <c r="B3" s="84"/>
      <c r="C3" s="84"/>
      <c r="D3" s="84"/>
      <c r="E3" s="84"/>
      <c r="F3" s="84"/>
      <c r="G3" s="84"/>
    </row>
    <row r="4" spans="1:10" ht="14.1" customHeight="1">
      <c r="A4" s="84" t="s">
        <v>218</v>
      </c>
      <c r="B4" s="84"/>
      <c r="C4" s="84"/>
      <c r="D4" s="84"/>
      <c r="E4" s="84"/>
      <c r="F4" s="84"/>
      <c r="G4" s="84"/>
    </row>
    <row r="5" spans="1:10" ht="18.75">
      <c r="A5" s="78" t="s">
        <v>38</v>
      </c>
      <c r="B5" s="78"/>
      <c r="C5" s="78"/>
      <c r="D5" s="78"/>
      <c r="E5" s="78"/>
      <c r="F5" s="78"/>
      <c r="G5" s="78"/>
    </row>
    <row r="6" spans="1:10" ht="24" customHeight="1">
      <c r="A6" s="70" t="s">
        <v>214</v>
      </c>
      <c r="B6" s="17"/>
      <c r="C6" s="18"/>
      <c r="D6" s="18"/>
      <c r="E6" s="17"/>
      <c r="F6" s="17"/>
      <c r="G6" s="17"/>
    </row>
    <row r="7" spans="1:10" ht="15.75">
      <c r="A7" s="71" t="s">
        <v>28</v>
      </c>
      <c r="B7" s="17"/>
      <c r="C7" s="18"/>
      <c r="D7" s="18"/>
      <c r="E7" s="17"/>
      <c r="F7" s="17"/>
      <c r="G7" s="17"/>
    </row>
    <row r="8" spans="1:10" ht="15.95" customHeight="1" thickBot="1">
      <c r="A8" s="79" t="s">
        <v>37</v>
      </c>
      <c r="B8" s="79"/>
      <c r="C8" s="79"/>
      <c r="D8" s="79"/>
      <c r="E8" s="79"/>
      <c r="F8" s="79"/>
      <c r="G8" s="79"/>
    </row>
    <row r="9" spans="1:10" ht="20.100000000000001" customHeight="1" thickBot="1">
      <c r="A9" s="19" t="s">
        <v>39</v>
      </c>
      <c r="B9" s="20" t="s">
        <v>40</v>
      </c>
      <c r="C9" s="20" t="s">
        <v>33</v>
      </c>
      <c r="D9" s="20" t="s">
        <v>34</v>
      </c>
      <c r="E9" s="20" t="s">
        <v>35</v>
      </c>
      <c r="F9" s="20" t="s">
        <v>36</v>
      </c>
      <c r="G9" s="20" t="s">
        <v>0</v>
      </c>
    </row>
    <row r="10" spans="1:10" ht="15" customHeight="1" thickBot="1">
      <c r="A10" s="21">
        <v>1</v>
      </c>
      <c r="B10" s="22">
        <v>2</v>
      </c>
      <c r="C10" s="22">
        <v>3</v>
      </c>
      <c r="D10" s="22">
        <v>4</v>
      </c>
      <c r="E10" s="22">
        <v>5</v>
      </c>
      <c r="F10" s="22">
        <v>6</v>
      </c>
      <c r="G10" s="22">
        <v>7</v>
      </c>
    </row>
    <row r="11" spans="1:10" ht="20.100000000000001" customHeight="1" thickBot="1">
      <c r="A11" s="81" t="s">
        <v>41</v>
      </c>
      <c r="B11" s="82"/>
      <c r="C11" s="82"/>
      <c r="D11" s="82"/>
      <c r="E11" s="82"/>
      <c r="F11" s="82"/>
      <c r="G11" s="83"/>
    </row>
    <row r="12" spans="1:10" ht="20.100000000000001" customHeight="1" thickBot="1">
      <c r="A12" s="23"/>
      <c r="B12" s="24" t="s">
        <v>210</v>
      </c>
      <c r="C12" s="24"/>
      <c r="D12" s="24"/>
      <c r="E12" s="24"/>
      <c r="F12" s="24"/>
      <c r="G12" s="22"/>
    </row>
    <row r="13" spans="1:10" ht="20.100000000000001" customHeight="1" thickBot="1">
      <c r="A13" s="25">
        <v>10000000</v>
      </c>
      <c r="B13" s="26" t="s">
        <v>119</v>
      </c>
      <c r="C13" s="47">
        <f>C14+C22+C28+C34</f>
        <v>366734808</v>
      </c>
      <c r="D13" s="47">
        <f>D14+D22+D28+D34</f>
        <v>466782000</v>
      </c>
      <c r="E13" s="47">
        <f>E14+E22+E28+E34</f>
        <v>446197000</v>
      </c>
      <c r="F13" s="47">
        <f>F14+F22+F28+F34</f>
        <v>476343000</v>
      </c>
      <c r="G13" s="47">
        <f>G14+G22+G28+G34</f>
        <v>515436000</v>
      </c>
    </row>
    <row r="14" spans="1:10" ht="34.5" customHeight="1" thickBot="1">
      <c r="A14" s="25">
        <v>11000000</v>
      </c>
      <c r="B14" s="26" t="s">
        <v>50</v>
      </c>
      <c r="C14" s="47">
        <f>C15+C20</f>
        <v>268030762</v>
      </c>
      <c r="D14" s="47">
        <f>D15+D20</f>
        <v>319270000</v>
      </c>
      <c r="E14" s="47">
        <f>E15+E20</f>
        <v>319047000</v>
      </c>
      <c r="F14" s="47">
        <f>F15+F20</f>
        <v>345300000</v>
      </c>
      <c r="G14" s="47">
        <f>G15+G20</f>
        <v>376150000</v>
      </c>
    </row>
    <row r="15" spans="1:10" ht="20.100000000000001" customHeight="1" thickBot="1">
      <c r="A15" s="27" t="s">
        <v>51</v>
      </c>
      <c r="B15" s="28" t="s">
        <v>52</v>
      </c>
      <c r="C15" s="48">
        <f>SUM(C16:C19)</f>
        <v>267862093</v>
      </c>
      <c r="D15" s="48">
        <f>SUM(D16:D19)</f>
        <v>319100000</v>
      </c>
      <c r="E15" s="48">
        <f>SUM(E16:E19)</f>
        <v>318847000</v>
      </c>
      <c r="F15" s="48">
        <f>SUM(F16:F19)</f>
        <v>345000000</v>
      </c>
      <c r="G15" s="48">
        <f>SUM(G16:G19)</f>
        <v>375800000</v>
      </c>
      <c r="H15" s="1"/>
      <c r="I15" s="1"/>
      <c r="J15" s="2"/>
    </row>
    <row r="16" spans="1:10" ht="36" customHeight="1" thickBot="1">
      <c r="A16" s="27" t="s">
        <v>53</v>
      </c>
      <c r="B16" s="28" t="s">
        <v>54</v>
      </c>
      <c r="C16" s="48">
        <v>182389140</v>
      </c>
      <c r="D16" s="48">
        <v>216200000</v>
      </c>
      <c r="E16" s="48">
        <v>223020000</v>
      </c>
      <c r="F16" s="48">
        <f>237002500+6700000</f>
        <v>243702500</v>
      </c>
      <c r="G16" s="48">
        <v>265300000</v>
      </c>
      <c r="H16" s="2"/>
    </row>
    <row r="17" spans="1:11" ht="51" customHeight="1" thickBot="1">
      <c r="A17" s="27" t="s">
        <v>55</v>
      </c>
      <c r="B17" s="28" t="s">
        <v>56</v>
      </c>
      <c r="C17" s="48">
        <v>77766378</v>
      </c>
      <c r="D17" s="48">
        <v>95000000</v>
      </c>
      <c r="E17" s="48">
        <v>86368000</v>
      </c>
      <c r="F17" s="48">
        <f>90397500+300000</f>
        <v>90697500</v>
      </c>
      <c r="G17" s="48">
        <v>98000000</v>
      </c>
      <c r="I17" s="1"/>
    </row>
    <row r="18" spans="1:11" ht="39.950000000000003" customHeight="1" thickBot="1">
      <c r="A18" s="27" t="s">
        <v>57</v>
      </c>
      <c r="B18" s="28" t="s">
        <v>58</v>
      </c>
      <c r="C18" s="48">
        <v>3801687</v>
      </c>
      <c r="D18" s="48">
        <v>2500000</v>
      </c>
      <c r="E18" s="48">
        <v>3010000</v>
      </c>
      <c r="F18" s="48">
        <v>3500000</v>
      </c>
      <c r="G18" s="48">
        <v>4500000</v>
      </c>
    </row>
    <row r="19" spans="1:11" ht="36" customHeight="1" thickBot="1">
      <c r="A19" s="27" t="s">
        <v>59</v>
      </c>
      <c r="B19" s="28" t="s">
        <v>60</v>
      </c>
      <c r="C19" s="48">
        <v>3904888</v>
      </c>
      <c r="D19" s="48">
        <v>5400000</v>
      </c>
      <c r="E19" s="48">
        <v>6449000</v>
      </c>
      <c r="F19" s="48">
        <v>7100000</v>
      </c>
      <c r="G19" s="48">
        <v>8000000</v>
      </c>
    </row>
    <row r="20" spans="1:11" s="5" customFormat="1" ht="20.100000000000001" customHeight="1" thickBot="1">
      <c r="A20" s="25" t="s">
        <v>61</v>
      </c>
      <c r="B20" s="26" t="s">
        <v>62</v>
      </c>
      <c r="C20" s="47">
        <f>C21</f>
        <v>168669</v>
      </c>
      <c r="D20" s="47">
        <f>D21</f>
        <v>170000</v>
      </c>
      <c r="E20" s="47">
        <f>E21</f>
        <v>200000</v>
      </c>
      <c r="F20" s="47">
        <f>F21</f>
        <v>300000</v>
      </c>
      <c r="G20" s="47">
        <f>G21</f>
        <v>350000</v>
      </c>
      <c r="H20" s="10"/>
    </row>
    <row r="21" spans="1:11" ht="18.95" customHeight="1" thickBot="1">
      <c r="A21" s="27" t="s">
        <v>63</v>
      </c>
      <c r="B21" s="28" t="s">
        <v>64</v>
      </c>
      <c r="C21" s="48">
        <v>168669</v>
      </c>
      <c r="D21" s="48">
        <v>170000</v>
      </c>
      <c r="E21" s="48">
        <v>200000</v>
      </c>
      <c r="F21" s="48">
        <v>300000</v>
      </c>
      <c r="G21" s="48">
        <v>350000</v>
      </c>
    </row>
    <row r="22" spans="1:11" s="5" customFormat="1" ht="20.100000000000001" customHeight="1" thickBot="1">
      <c r="A22" s="25">
        <v>13000000</v>
      </c>
      <c r="B22" s="26" t="s">
        <v>65</v>
      </c>
      <c r="C22" s="47">
        <f>C23+C26</f>
        <v>164743</v>
      </c>
      <c r="D22" s="47">
        <f>D23+D26</f>
        <v>130000</v>
      </c>
      <c r="E22" s="47">
        <f>E23+E26</f>
        <v>120000</v>
      </c>
      <c r="F22" s="47">
        <f>F23+F26</f>
        <v>140000</v>
      </c>
      <c r="G22" s="47">
        <f>G23+G26</f>
        <v>160000</v>
      </c>
    </row>
    <row r="23" spans="1:11" s="5" customFormat="1" ht="20.100000000000001" customHeight="1" thickBot="1">
      <c r="A23" s="25">
        <v>13010000</v>
      </c>
      <c r="B23" s="26" t="s">
        <v>14</v>
      </c>
      <c r="C23" s="47">
        <f>C24+C25</f>
        <v>159784</v>
      </c>
      <c r="D23" s="47">
        <f>D24+D25</f>
        <v>130000</v>
      </c>
      <c r="E23" s="47">
        <f>E24+E25</f>
        <v>120000</v>
      </c>
      <c r="F23" s="47">
        <f>F24+F25</f>
        <v>140000</v>
      </c>
      <c r="G23" s="47">
        <f>G24+G25</f>
        <v>160000</v>
      </c>
    </row>
    <row r="24" spans="1:11" s="7" customFormat="1" ht="36.75" customHeight="1" thickBot="1">
      <c r="A24" s="27">
        <v>13010100</v>
      </c>
      <c r="B24" s="28" t="s">
        <v>11</v>
      </c>
      <c r="C24" s="48">
        <v>31726</v>
      </c>
      <c r="D24" s="48"/>
      <c r="E24" s="48"/>
      <c r="F24" s="48"/>
      <c r="G24" s="48"/>
    </row>
    <row r="25" spans="1:11" ht="52.5" customHeight="1" thickBot="1">
      <c r="A25" s="27" t="s">
        <v>66</v>
      </c>
      <c r="B25" s="28" t="s">
        <v>67</v>
      </c>
      <c r="C25" s="48">
        <v>128058</v>
      </c>
      <c r="D25" s="48">
        <v>130000</v>
      </c>
      <c r="E25" s="48">
        <v>120000</v>
      </c>
      <c r="F25" s="48">
        <v>140000</v>
      </c>
      <c r="G25" s="48">
        <v>160000</v>
      </c>
    </row>
    <row r="26" spans="1:11" s="5" customFormat="1" ht="22.5" customHeight="1" thickBot="1">
      <c r="A26" s="25">
        <v>13030000</v>
      </c>
      <c r="B26" s="26" t="s">
        <v>12</v>
      </c>
      <c r="C26" s="47">
        <f>C27</f>
        <v>4959</v>
      </c>
      <c r="D26" s="47">
        <f>D27</f>
        <v>0</v>
      </c>
      <c r="E26" s="47">
        <f>E27</f>
        <v>0</v>
      </c>
      <c r="F26" s="47">
        <f>F27</f>
        <v>0</v>
      </c>
      <c r="G26" s="47">
        <f>G27</f>
        <v>0</v>
      </c>
    </row>
    <row r="27" spans="1:11" ht="36.75" customHeight="1" thickBot="1">
      <c r="A27" s="27">
        <v>13030100</v>
      </c>
      <c r="B27" s="28" t="s">
        <v>13</v>
      </c>
      <c r="C27" s="48">
        <v>4959</v>
      </c>
      <c r="D27" s="48"/>
      <c r="E27" s="48"/>
      <c r="F27" s="48"/>
      <c r="G27" s="48"/>
    </row>
    <row r="28" spans="1:11" s="5" customFormat="1" ht="20.100000000000001" customHeight="1" thickBot="1">
      <c r="A28" s="25">
        <v>14000000</v>
      </c>
      <c r="B28" s="26" t="s">
        <v>68</v>
      </c>
      <c r="C28" s="47">
        <f>C29+C31+C33</f>
        <v>26139007</v>
      </c>
      <c r="D28" s="47">
        <f>D29+D31+D33</f>
        <v>27800000</v>
      </c>
      <c r="E28" s="47">
        <f>E29+E31+E33</f>
        <v>32500000</v>
      </c>
      <c r="F28" s="47">
        <f>F29+F31+F33</f>
        <v>33600000</v>
      </c>
      <c r="G28" s="47">
        <f>G29+G31+G33</f>
        <v>34800000</v>
      </c>
    </row>
    <row r="29" spans="1:11" ht="20.100000000000001" customHeight="1" thickBot="1">
      <c r="A29" s="27" t="s">
        <v>69</v>
      </c>
      <c r="B29" s="28" t="s">
        <v>70</v>
      </c>
      <c r="C29" s="48">
        <f>C30</f>
        <v>2187656</v>
      </c>
      <c r="D29" s="48">
        <f>D30</f>
        <v>2500000</v>
      </c>
      <c r="E29" s="48">
        <f>E30</f>
        <v>3000000</v>
      </c>
      <c r="F29" s="48">
        <f>F30</f>
        <v>3300000</v>
      </c>
      <c r="G29" s="48">
        <f>G30</f>
        <v>3400000</v>
      </c>
    </row>
    <row r="30" spans="1:11" ht="20.100000000000001" customHeight="1" thickBot="1">
      <c r="A30" s="27" t="s">
        <v>71</v>
      </c>
      <c r="B30" s="28" t="s">
        <v>72</v>
      </c>
      <c r="C30" s="48">
        <v>2187656</v>
      </c>
      <c r="D30" s="48">
        <v>2500000</v>
      </c>
      <c r="E30" s="48">
        <v>3000000</v>
      </c>
      <c r="F30" s="48">
        <v>3300000</v>
      </c>
      <c r="G30" s="48">
        <v>3400000</v>
      </c>
    </row>
    <row r="31" spans="1:11" ht="35.1" customHeight="1" thickBot="1">
      <c r="A31" s="27" t="s">
        <v>73</v>
      </c>
      <c r="B31" s="28" t="s">
        <v>74</v>
      </c>
      <c r="C31" s="48">
        <f>C32</f>
        <v>7639138</v>
      </c>
      <c r="D31" s="48">
        <f>D32</f>
        <v>8500000</v>
      </c>
      <c r="E31" s="48">
        <f>E32</f>
        <v>10000000</v>
      </c>
      <c r="F31" s="48">
        <f>F32</f>
        <v>10300000</v>
      </c>
      <c r="G31" s="48">
        <f>G32</f>
        <v>10400000</v>
      </c>
      <c r="K31" s="1"/>
    </row>
    <row r="32" spans="1:11" ht="20.100000000000001" customHeight="1" thickBot="1">
      <c r="A32" s="27" t="s">
        <v>75</v>
      </c>
      <c r="B32" s="28" t="s">
        <v>72</v>
      </c>
      <c r="C32" s="48">
        <v>7639138</v>
      </c>
      <c r="D32" s="48">
        <v>8500000</v>
      </c>
      <c r="E32" s="48">
        <v>10000000</v>
      </c>
      <c r="F32" s="48">
        <v>10300000</v>
      </c>
      <c r="G32" s="48">
        <v>10400000</v>
      </c>
    </row>
    <row r="33" spans="1:10" ht="30.95" customHeight="1" thickBot="1">
      <c r="A33" s="27" t="s">
        <v>76</v>
      </c>
      <c r="B33" s="28" t="s">
        <v>77</v>
      </c>
      <c r="C33" s="48">
        <v>16312213</v>
      </c>
      <c r="D33" s="48">
        <v>16800000</v>
      </c>
      <c r="E33" s="48">
        <v>19500000</v>
      </c>
      <c r="F33" s="48">
        <v>20000000</v>
      </c>
      <c r="G33" s="48">
        <v>21000000</v>
      </c>
    </row>
    <row r="34" spans="1:10" s="5" customFormat="1" ht="20.100000000000001" customHeight="1" thickBot="1">
      <c r="A34" s="25">
        <v>18000000</v>
      </c>
      <c r="B34" s="26" t="s">
        <v>78</v>
      </c>
      <c r="C34" s="47">
        <f>C35+C46+C48+C51</f>
        <v>72400296</v>
      </c>
      <c r="D34" s="47">
        <f>D35+D46+D48+D51</f>
        <v>119582000</v>
      </c>
      <c r="E34" s="47">
        <f>E35+E46+E48+E51</f>
        <v>94530000</v>
      </c>
      <c r="F34" s="47">
        <f>F35+F46+F48+F51</f>
        <v>97303000</v>
      </c>
      <c r="G34" s="47">
        <f>G35+G46+G48+G51</f>
        <v>104326000</v>
      </c>
      <c r="J34" s="6"/>
    </row>
    <row r="35" spans="1:10" ht="20.100000000000001" customHeight="1" thickBot="1">
      <c r="A35" s="25" t="s">
        <v>79</v>
      </c>
      <c r="B35" s="26" t="s">
        <v>80</v>
      </c>
      <c r="C35" s="47">
        <f>C36+C37+C38+C39+C40+C41+C42+C43+C44+C45</f>
        <v>29976055</v>
      </c>
      <c r="D35" s="47">
        <f>D36+D37+D38+D39+D40+D41+D42+D43+D44+D45</f>
        <v>68467000</v>
      </c>
      <c r="E35" s="47">
        <f>E36+E37+E38+E39+E40+E41+E42+E43+E44+E45</f>
        <v>35625000</v>
      </c>
      <c r="F35" s="47">
        <f>F36+F37+F38+F39+F40+F41+F42+F43+F44+F45</f>
        <v>37668000</v>
      </c>
      <c r="G35" s="47">
        <f>G36+G37+G38+G39+G40+G41+G42+G43+G44+G45</f>
        <v>39661000</v>
      </c>
    </row>
    <row r="36" spans="1:10" ht="33" customHeight="1" thickBot="1">
      <c r="A36" s="27" t="s">
        <v>81</v>
      </c>
      <c r="B36" s="28" t="s">
        <v>82</v>
      </c>
      <c r="C36" s="48">
        <v>32980</v>
      </c>
      <c r="D36" s="48">
        <v>34000</v>
      </c>
      <c r="E36" s="48">
        <f>36900</f>
        <v>36900</v>
      </c>
      <c r="F36" s="48">
        <v>40400</v>
      </c>
      <c r="G36" s="48">
        <v>43200</v>
      </c>
    </row>
    <row r="37" spans="1:10" ht="39.6" customHeight="1" thickBot="1">
      <c r="A37" s="27" t="s">
        <v>83</v>
      </c>
      <c r="B37" s="28" t="s">
        <v>84</v>
      </c>
      <c r="C37" s="48">
        <v>2463887</v>
      </c>
      <c r="D37" s="48">
        <v>2800000</v>
      </c>
      <c r="E37" s="48">
        <v>3163100</v>
      </c>
      <c r="F37" s="48">
        <v>3449600</v>
      </c>
      <c r="G37" s="48">
        <v>3688800</v>
      </c>
    </row>
    <row r="38" spans="1:10" ht="39" customHeight="1" thickBot="1">
      <c r="A38" s="27" t="s">
        <v>85</v>
      </c>
      <c r="B38" s="28" t="s">
        <v>86</v>
      </c>
      <c r="C38" s="48">
        <v>2418692</v>
      </c>
      <c r="D38" s="48">
        <v>2800000</v>
      </c>
      <c r="E38" s="48">
        <v>3035200</v>
      </c>
      <c r="F38" s="48">
        <v>3454750</v>
      </c>
      <c r="G38" s="48">
        <v>3550000</v>
      </c>
    </row>
    <row r="39" spans="1:10" ht="35.1" customHeight="1" thickBot="1">
      <c r="A39" s="27" t="s">
        <v>87</v>
      </c>
      <c r="B39" s="28" t="s">
        <v>88</v>
      </c>
      <c r="C39" s="48">
        <v>4528305</v>
      </c>
      <c r="D39" s="48">
        <v>5680000</v>
      </c>
      <c r="E39" s="48">
        <v>6164800</v>
      </c>
      <c r="F39" s="48">
        <v>6573250</v>
      </c>
      <c r="G39" s="48">
        <v>7179000</v>
      </c>
    </row>
    <row r="40" spans="1:10" ht="20.100000000000001" customHeight="1" thickBot="1">
      <c r="A40" s="27" t="s">
        <v>89</v>
      </c>
      <c r="B40" s="28" t="s">
        <v>90</v>
      </c>
      <c r="C40" s="48">
        <v>6458503</v>
      </c>
      <c r="D40" s="48">
        <v>14100000</v>
      </c>
      <c r="E40" s="48">
        <v>6500000</v>
      </c>
      <c r="F40" s="48">
        <f>6636500+300</f>
        <v>6636800</v>
      </c>
      <c r="G40" s="48">
        <v>7000000</v>
      </c>
      <c r="H40" s="1"/>
      <c r="I40" s="1"/>
      <c r="J40" s="1"/>
    </row>
    <row r="41" spans="1:10" ht="20.100000000000001" customHeight="1" thickBot="1">
      <c r="A41" s="27" t="s">
        <v>91</v>
      </c>
      <c r="B41" s="28" t="s">
        <v>92</v>
      </c>
      <c r="C41" s="48">
        <v>9648665</v>
      </c>
      <c r="D41" s="48">
        <v>21000000</v>
      </c>
      <c r="E41" s="48">
        <v>11000000</v>
      </c>
      <c r="F41" s="48">
        <v>11300000</v>
      </c>
      <c r="G41" s="48">
        <v>11500000</v>
      </c>
    </row>
    <row r="42" spans="1:10" ht="20.100000000000001" customHeight="1" thickBot="1">
      <c r="A42" s="27" t="s">
        <v>93</v>
      </c>
      <c r="B42" s="28" t="s">
        <v>94</v>
      </c>
      <c r="C42" s="48">
        <v>1217756</v>
      </c>
      <c r="D42" s="48">
        <v>10400000</v>
      </c>
      <c r="E42" s="48">
        <v>1600000</v>
      </c>
      <c r="F42" s="48">
        <f>1763600+99600</f>
        <v>1863200</v>
      </c>
      <c r="G42" s="48">
        <v>2000000</v>
      </c>
    </row>
    <row r="43" spans="1:10" ht="20.100000000000001" customHeight="1" thickBot="1">
      <c r="A43" s="27" t="s">
        <v>95</v>
      </c>
      <c r="B43" s="28" t="s">
        <v>96</v>
      </c>
      <c r="C43" s="48">
        <v>2975837</v>
      </c>
      <c r="D43" s="48">
        <v>11453000</v>
      </c>
      <c r="E43" s="48">
        <v>4000000</v>
      </c>
      <c r="F43" s="48">
        <v>4200000</v>
      </c>
      <c r="G43" s="48">
        <v>4500000</v>
      </c>
    </row>
    <row r="44" spans="1:10" ht="20.100000000000001" customHeight="1" thickBot="1">
      <c r="A44" s="27" t="s">
        <v>97</v>
      </c>
      <c r="B44" s="28" t="s">
        <v>98</v>
      </c>
      <c r="C44" s="48">
        <v>162680</v>
      </c>
      <c r="D44" s="48">
        <v>150000</v>
      </c>
      <c r="E44" s="48">
        <v>75000</v>
      </c>
      <c r="F44" s="48">
        <v>80000</v>
      </c>
      <c r="G44" s="48">
        <v>110000</v>
      </c>
    </row>
    <row r="45" spans="1:10" ht="20.100000000000001" customHeight="1" thickBot="1">
      <c r="A45" s="27">
        <v>18011100</v>
      </c>
      <c r="B45" s="28" t="s">
        <v>1</v>
      </c>
      <c r="C45" s="48">
        <v>68750</v>
      </c>
      <c r="D45" s="48">
        <v>50000</v>
      </c>
      <c r="E45" s="48">
        <v>50000</v>
      </c>
      <c r="F45" s="48">
        <v>70000</v>
      </c>
      <c r="G45" s="48">
        <v>90000</v>
      </c>
    </row>
    <row r="46" spans="1:10" s="5" customFormat="1" ht="20.100000000000001" customHeight="1" thickBot="1">
      <c r="A46" s="25" t="s">
        <v>99</v>
      </c>
      <c r="B46" s="26" t="s">
        <v>100</v>
      </c>
      <c r="C46" s="47">
        <f>C47</f>
        <v>248862</v>
      </c>
      <c r="D46" s="47">
        <f>D47</f>
        <v>230000</v>
      </c>
      <c r="E46" s="47">
        <f>E47</f>
        <v>550000</v>
      </c>
      <c r="F46" s="47">
        <f>F47</f>
        <v>575000</v>
      </c>
      <c r="G46" s="47">
        <f>G47</f>
        <v>600000</v>
      </c>
    </row>
    <row r="47" spans="1:10" ht="32.25" customHeight="1" thickBot="1">
      <c r="A47" s="27">
        <v>18020100</v>
      </c>
      <c r="B47" s="28" t="s">
        <v>4</v>
      </c>
      <c r="C47" s="48">
        <v>248862</v>
      </c>
      <c r="D47" s="48">
        <v>230000</v>
      </c>
      <c r="E47" s="48">
        <v>550000</v>
      </c>
      <c r="F47" s="48">
        <v>575000</v>
      </c>
      <c r="G47" s="48">
        <v>600000</v>
      </c>
    </row>
    <row r="48" spans="1:10" s="5" customFormat="1" ht="20.100000000000001" customHeight="1" thickBot="1">
      <c r="A48" s="25">
        <v>18030000</v>
      </c>
      <c r="B48" s="26" t="s">
        <v>5</v>
      </c>
      <c r="C48" s="47">
        <f>C49+C50</f>
        <v>72033</v>
      </c>
      <c r="D48" s="47">
        <f>D49+D50</f>
        <v>85000</v>
      </c>
      <c r="E48" s="47">
        <f>E49+E50</f>
        <v>55000</v>
      </c>
      <c r="F48" s="47">
        <f>F49+F50</f>
        <v>60000</v>
      </c>
      <c r="G48" s="47">
        <f>G49+G50</f>
        <v>65000</v>
      </c>
    </row>
    <row r="49" spans="1:15" ht="20.100000000000001" customHeight="1" thickBot="1">
      <c r="A49" s="27">
        <v>18030100</v>
      </c>
      <c r="B49" s="28" t="s">
        <v>6</v>
      </c>
      <c r="C49" s="48">
        <v>15187</v>
      </c>
      <c r="D49" s="48">
        <v>18000</v>
      </c>
      <c r="E49" s="48">
        <v>15000</v>
      </c>
      <c r="F49" s="48">
        <v>17000</v>
      </c>
      <c r="G49" s="48">
        <v>20000</v>
      </c>
    </row>
    <row r="50" spans="1:15" ht="20.100000000000001" customHeight="1" thickBot="1">
      <c r="A50" s="27">
        <v>18030200</v>
      </c>
      <c r="B50" s="28" t="s">
        <v>7</v>
      </c>
      <c r="C50" s="48">
        <v>56846</v>
      </c>
      <c r="D50" s="48">
        <v>67000</v>
      </c>
      <c r="E50" s="48">
        <v>40000</v>
      </c>
      <c r="F50" s="48">
        <v>43000</v>
      </c>
      <c r="G50" s="48">
        <v>45000</v>
      </c>
    </row>
    <row r="51" spans="1:15" s="5" customFormat="1" ht="20.100000000000001" customHeight="1" thickBot="1">
      <c r="A51" s="25" t="s">
        <v>101</v>
      </c>
      <c r="B51" s="26" t="s">
        <v>102</v>
      </c>
      <c r="C51" s="47">
        <f>C52+C53+C54</f>
        <v>42103346</v>
      </c>
      <c r="D51" s="47">
        <f>D52+D53+D54</f>
        <v>50800000</v>
      </c>
      <c r="E51" s="47">
        <f>E52+E53+E54</f>
        <v>58300000</v>
      </c>
      <c r="F51" s="47">
        <f>F52+F53+F54</f>
        <v>59000000</v>
      </c>
      <c r="G51" s="47">
        <f>G52+G53+G54</f>
        <v>64000000</v>
      </c>
      <c r="H51" s="6"/>
      <c r="I51" s="6"/>
      <c r="J51" s="6"/>
    </row>
    <row r="52" spans="1:15" ht="20.100000000000001" customHeight="1" thickBot="1">
      <c r="A52" s="27" t="s">
        <v>103</v>
      </c>
      <c r="B52" s="28" t="s">
        <v>104</v>
      </c>
      <c r="C52" s="48">
        <v>5544165</v>
      </c>
      <c r="D52" s="48">
        <v>5400000</v>
      </c>
      <c r="E52" s="48">
        <v>6853600</v>
      </c>
      <c r="F52" s="48">
        <v>6500000</v>
      </c>
      <c r="G52" s="48">
        <v>7500000</v>
      </c>
    </row>
    <row r="53" spans="1:15" ht="20.100000000000001" customHeight="1" thickBot="1">
      <c r="A53" s="27" t="s">
        <v>105</v>
      </c>
      <c r="B53" s="28" t="s">
        <v>106</v>
      </c>
      <c r="C53" s="48">
        <v>36360703</v>
      </c>
      <c r="D53" s="48">
        <v>45000000</v>
      </c>
      <c r="E53" s="48">
        <v>51012800</v>
      </c>
      <c r="F53" s="48">
        <f>51525200+500000</f>
        <v>52025200</v>
      </c>
      <c r="G53" s="48">
        <v>55992900</v>
      </c>
    </row>
    <row r="54" spans="1:15" ht="51.6" customHeight="1" thickBot="1">
      <c r="A54" s="27" t="s">
        <v>107</v>
      </c>
      <c r="B54" s="28" t="s">
        <v>108</v>
      </c>
      <c r="C54" s="48">
        <v>198478</v>
      </c>
      <c r="D54" s="48">
        <v>400000</v>
      </c>
      <c r="E54" s="48">
        <v>433600</v>
      </c>
      <c r="F54" s="48">
        <v>474800</v>
      </c>
      <c r="G54" s="48">
        <v>507100</v>
      </c>
    </row>
    <row r="55" spans="1:15" ht="20.100000000000001" customHeight="1" thickBot="1">
      <c r="A55" s="25">
        <v>20000000</v>
      </c>
      <c r="B55" s="26" t="s">
        <v>166</v>
      </c>
      <c r="C55" s="47">
        <f>C56+C63+C74</f>
        <v>8435724</v>
      </c>
      <c r="D55" s="47">
        <f>D56+D63+D74</f>
        <v>8216000</v>
      </c>
      <c r="E55" s="47">
        <f>E56+E63+E74</f>
        <v>7723000</v>
      </c>
      <c r="F55" s="47">
        <f>F56+F63+F74</f>
        <v>9209000</v>
      </c>
      <c r="G55" s="47">
        <f>G56+G63+G74</f>
        <v>9911000</v>
      </c>
    </row>
    <row r="56" spans="1:15" ht="20.100000000000001" customHeight="1" thickBot="1">
      <c r="A56" s="27" t="s">
        <v>120</v>
      </c>
      <c r="B56" s="28" t="s">
        <v>121</v>
      </c>
      <c r="C56" s="48">
        <f>C57+C60+C61+C62</f>
        <v>811260</v>
      </c>
      <c r="D56" s="48">
        <f>D57+D60+D61+D62</f>
        <v>577000</v>
      </c>
      <c r="E56" s="48">
        <f>E57+E60+E61+E62</f>
        <v>732000</v>
      </c>
      <c r="F56" s="48">
        <f>F57+F60+F61+F62</f>
        <v>5684000</v>
      </c>
      <c r="G56" s="48">
        <f>G57+G60+G61+G62</f>
        <v>6236000</v>
      </c>
      <c r="I56" s="11"/>
      <c r="J56" s="11"/>
      <c r="K56" s="11"/>
      <c r="L56" s="11"/>
      <c r="M56" s="11"/>
      <c r="N56" s="11"/>
      <c r="O56" s="11"/>
    </row>
    <row r="57" spans="1:15" ht="74.099999999999994" customHeight="1" thickBot="1">
      <c r="A57" s="27" t="s">
        <v>122</v>
      </c>
      <c r="B57" s="28" t="s">
        <v>204</v>
      </c>
      <c r="C57" s="49">
        <f>C58</f>
        <v>23229</v>
      </c>
      <c r="D57" s="50">
        <f>D58</f>
        <v>27000</v>
      </c>
      <c r="E57" s="50">
        <f>E58</f>
        <v>27000</v>
      </c>
      <c r="F57" s="50">
        <f>F58</f>
        <v>28000</v>
      </c>
      <c r="G57" s="50">
        <f>G58</f>
        <v>29000</v>
      </c>
      <c r="I57" s="11"/>
      <c r="J57" s="12"/>
      <c r="K57" s="12"/>
      <c r="L57" s="12"/>
      <c r="M57" s="12"/>
      <c r="N57" s="12"/>
      <c r="O57" s="11"/>
    </row>
    <row r="58" spans="1:15" ht="39.6" customHeight="1" thickBot="1">
      <c r="A58" s="27" t="s">
        <v>123</v>
      </c>
      <c r="B58" s="29" t="s">
        <v>124</v>
      </c>
      <c r="C58" s="49">
        <v>23229</v>
      </c>
      <c r="D58" s="51">
        <v>27000</v>
      </c>
      <c r="E58" s="52">
        <v>27000</v>
      </c>
      <c r="F58" s="52">
        <v>28000</v>
      </c>
      <c r="G58" s="53">
        <v>29000</v>
      </c>
      <c r="I58" s="11"/>
      <c r="J58" s="11"/>
      <c r="K58" s="11"/>
      <c r="L58" s="11"/>
      <c r="M58" s="11"/>
      <c r="N58" s="11"/>
      <c r="O58" s="11"/>
    </row>
    <row r="59" spans="1:15" ht="20.100000000000001" hidden="1" customHeight="1" thickBot="1">
      <c r="A59" s="27" t="s">
        <v>125</v>
      </c>
      <c r="B59" s="29" t="s">
        <v>126</v>
      </c>
      <c r="C59" s="54"/>
      <c r="D59" s="55"/>
      <c r="E59" s="56"/>
      <c r="F59" s="56"/>
      <c r="G59" s="56"/>
    </row>
    <row r="60" spans="1:15" ht="20.100000000000001" customHeight="1" thickBot="1">
      <c r="A60" s="27">
        <v>21080500</v>
      </c>
      <c r="B60" s="29" t="s">
        <v>126</v>
      </c>
      <c r="C60" s="49">
        <v>297604</v>
      </c>
      <c r="D60" s="57">
        <v>30000</v>
      </c>
      <c r="E60" s="58">
        <v>5000</v>
      </c>
      <c r="F60" s="58">
        <v>6000</v>
      </c>
      <c r="G60" s="58">
        <v>7000</v>
      </c>
    </row>
    <row r="61" spans="1:15" ht="20.100000000000001" customHeight="1" thickBot="1">
      <c r="A61" s="27" t="s">
        <v>127</v>
      </c>
      <c r="B61" s="29" t="s">
        <v>128</v>
      </c>
      <c r="C61" s="49">
        <v>82536</v>
      </c>
      <c r="D61" s="48">
        <v>120000</v>
      </c>
      <c r="E61" s="48">
        <v>600000</v>
      </c>
      <c r="F61" s="48">
        <v>5500000</v>
      </c>
      <c r="G61" s="48">
        <v>6000000</v>
      </c>
    </row>
    <row r="62" spans="1:15" ht="33" customHeight="1" thickBot="1">
      <c r="A62" s="27" t="s">
        <v>129</v>
      </c>
      <c r="B62" s="28" t="s">
        <v>130</v>
      </c>
      <c r="C62" s="49">
        <v>407891</v>
      </c>
      <c r="D62" s="48">
        <v>400000</v>
      </c>
      <c r="E62" s="48">
        <v>100000</v>
      </c>
      <c r="F62" s="48">
        <v>150000</v>
      </c>
      <c r="G62" s="48">
        <v>200000</v>
      </c>
    </row>
    <row r="63" spans="1:15" s="5" customFormat="1" ht="36.75" customHeight="1" thickBot="1">
      <c r="A63" s="25" t="s">
        <v>131</v>
      </c>
      <c r="B63" s="26" t="s">
        <v>132</v>
      </c>
      <c r="C63" s="47">
        <f>C64+C70+C71</f>
        <v>7413517</v>
      </c>
      <c r="D63" s="47">
        <f>D64+D70+D71</f>
        <v>7589000</v>
      </c>
      <c r="E63" s="47">
        <f>E64+E70+E71</f>
        <v>6791000</v>
      </c>
      <c r="F63" s="47">
        <f>F64+F70+F71</f>
        <v>3275000</v>
      </c>
      <c r="G63" s="47">
        <f>G64+G70+G71</f>
        <v>3375000</v>
      </c>
    </row>
    <row r="64" spans="1:15" ht="20.100000000000001" customHeight="1" thickBot="1">
      <c r="A64" s="25" t="s">
        <v>133</v>
      </c>
      <c r="B64" s="26" t="s">
        <v>134</v>
      </c>
      <c r="C64" s="47">
        <f>C65+C66+C67+C68</f>
        <v>6164302</v>
      </c>
      <c r="D64" s="47">
        <f>D65+D66+D67+D68</f>
        <v>6209000</v>
      </c>
      <c r="E64" s="47">
        <f>E65+E66+E67+E68</f>
        <v>5851000</v>
      </c>
      <c r="F64" s="47">
        <f>F65+F66+F67+F68</f>
        <v>2305000</v>
      </c>
      <c r="G64" s="47">
        <f>G65+G66+G67+G68</f>
        <v>2385000</v>
      </c>
    </row>
    <row r="65" spans="1:15" ht="34.5" customHeight="1" thickBot="1">
      <c r="A65" s="27" t="s">
        <v>135</v>
      </c>
      <c r="B65" s="28" t="s">
        <v>136</v>
      </c>
      <c r="C65" s="48">
        <v>213269</v>
      </c>
      <c r="D65" s="48">
        <v>200000</v>
      </c>
      <c r="E65" s="48">
        <v>250000</v>
      </c>
      <c r="F65" s="48">
        <v>260000</v>
      </c>
      <c r="G65" s="48">
        <v>270000</v>
      </c>
    </row>
    <row r="66" spans="1:15" ht="20.100000000000001" customHeight="1" thickBot="1">
      <c r="A66" s="27" t="s">
        <v>137</v>
      </c>
      <c r="B66" s="28" t="s">
        <v>138</v>
      </c>
      <c r="C66" s="49">
        <v>4932559</v>
      </c>
      <c r="D66" s="50">
        <v>5300000</v>
      </c>
      <c r="E66" s="50">
        <v>5000000</v>
      </c>
      <c r="F66" s="50">
        <v>1460000</v>
      </c>
      <c r="G66" s="50">
        <v>1520000</v>
      </c>
    </row>
    <row r="67" spans="1:15" ht="38.450000000000003" customHeight="1" thickBot="1">
      <c r="A67" s="27" t="s">
        <v>139</v>
      </c>
      <c r="B67" s="29" t="s">
        <v>140</v>
      </c>
      <c r="C67" s="49">
        <v>1011740</v>
      </c>
      <c r="D67" s="49">
        <v>700000</v>
      </c>
      <c r="E67" s="49">
        <v>550000</v>
      </c>
      <c r="F67" s="51">
        <v>560000</v>
      </c>
      <c r="G67" s="53">
        <v>570000</v>
      </c>
    </row>
    <row r="68" spans="1:15" ht="72.599999999999994" customHeight="1" thickBot="1">
      <c r="A68" s="27" t="s">
        <v>141</v>
      </c>
      <c r="B68" s="29" t="s">
        <v>205</v>
      </c>
      <c r="C68" s="59">
        <v>6734</v>
      </c>
      <c r="D68" s="60">
        <v>9000</v>
      </c>
      <c r="E68" s="60">
        <v>51000</v>
      </c>
      <c r="F68" s="60">
        <v>25000</v>
      </c>
      <c r="G68" s="61">
        <v>25000</v>
      </c>
    </row>
    <row r="69" spans="1:15" ht="38.450000000000003" customHeight="1" thickBot="1">
      <c r="A69" s="27" t="s">
        <v>142</v>
      </c>
      <c r="B69" s="29" t="s">
        <v>143</v>
      </c>
      <c r="C69" s="62">
        <f>C70</f>
        <v>1118761</v>
      </c>
      <c r="D69" s="62">
        <f>D70</f>
        <v>1230000</v>
      </c>
      <c r="E69" s="62">
        <f>E70</f>
        <v>820000</v>
      </c>
      <c r="F69" s="62">
        <f>F70</f>
        <v>820000</v>
      </c>
      <c r="G69" s="62">
        <f>G70</f>
        <v>820000</v>
      </c>
      <c r="J69" s="12"/>
      <c r="K69" s="12"/>
      <c r="L69" s="12"/>
      <c r="M69" s="12"/>
      <c r="N69" s="12"/>
      <c r="O69" s="11"/>
    </row>
    <row r="70" spans="1:15" ht="35.450000000000003" customHeight="1" thickBot="1">
      <c r="A70" s="27" t="s">
        <v>144</v>
      </c>
      <c r="B70" s="29" t="s">
        <v>145</v>
      </c>
      <c r="C70" s="63">
        <v>1118761</v>
      </c>
      <c r="D70" s="58">
        <v>1230000</v>
      </c>
      <c r="E70" s="58">
        <v>820000</v>
      </c>
      <c r="F70" s="58">
        <v>820000</v>
      </c>
      <c r="G70" s="64">
        <v>820000</v>
      </c>
    </row>
    <row r="71" spans="1:15" ht="20.100000000000001" customHeight="1" thickBot="1">
      <c r="A71" s="27" t="s">
        <v>146</v>
      </c>
      <c r="B71" s="29" t="s">
        <v>147</v>
      </c>
      <c r="C71" s="63">
        <f>C72+C73</f>
        <v>130454</v>
      </c>
      <c r="D71" s="63">
        <f>D72+D73</f>
        <v>150000</v>
      </c>
      <c r="E71" s="63">
        <f>E72+E73</f>
        <v>120000</v>
      </c>
      <c r="F71" s="63">
        <f>F72+F73</f>
        <v>150000</v>
      </c>
      <c r="G71" s="63">
        <f>G72+G73</f>
        <v>170000</v>
      </c>
    </row>
    <row r="72" spans="1:15" ht="33.6" customHeight="1" thickBot="1">
      <c r="A72" s="27" t="s">
        <v>148</v>
      </c>
      <c r="B72" s="29" t="s">
        <v>149</v>
      </c>
      <c r="C72" s="65">
        <v>108736</v>
      </c>
      <c r="D72" s="66">
        <v>125000</v>
      </c>
      <c r="E72" s="66">
        <v>85000</v>
      </c>
      <c r="F72" s="66">
        <v>113000</v>
      </c>
      <c r="G72" s="67">
        <v>131000</v>
      </c>
    </row>
    <row r="73" spans="1:15" ht="35.450000000000003" customHeight="1" thickBot="1">
      <c r="A73" s="27" t="s">
        <v>150</v>
      </c>
      <c r="B73" s="28" t="s">
        <v>151</v>
      </c>
      <c r="C73" s="48">
        <v>21718</v>
      </c>
      <c r="D73" s="48">
        <v>25000</v>
      </c>
      <c r="E73" s="48">
        <v>35000</v>
      </c>
      <c r="F73" s="48">
        <v>37000</v>
      </c>
      <c r="G73" s="48">
        <v>39000</v>
      </c>
    </row>
    <row r="74" spans="1:15" ht="35.450000000000003" customHeight="1" thickBot="1">
      <c r="A74" s="27">
        <v>24060000</v>
      </c>
      <c r="B74" s="28" t="s">
        <v>126</v>
      </c>
      <c r="C74" s="48">
        <f>C75+C76</f>
        <v>210947</v>
      </c>
      <c r="D74" s="48">
        <f>D75+D76</f>
        <v>50000</v>
      </c>
      <c r="E74" s="48">
        <f>E75+E76</f>
        <v>200000</v>
      </c>
      <c r="F74" s="48">
        <f>F75+F76</f>
        <v>250000</v>
      </c>
      <c r="G74" s="48">
        <f>G75+G76</f>
        <v>300000</v>
      </c>
    </row>
    <row r="75" spans="1:15" ht="35.450000000000003" customHeight="1" thickBot="1">
      <c r="A75" s="27">
        <v>24060300</v>
      </c>
      <c r="B75" s="28" t="s">
        <v>126</v>
      </c>
      <c r="C75" s="48">
        <v>206549</v>
      </c>
      <c r="D75" s="48">
        <v>50000</v>
      </c>
      <c r="E75" s="48">
        <v>200000</v>
      </c>
      <c r="F75" s="48">
        <v>250000</v>
      </c>
      <c r="G75" s="48">
        <v>300000</v>
      </c>
    </row>
    <row r="76" spans="1:15" ht="42.75" customHeight="1" thickBot="1">
      <c r="A76" s="27">
        <v>24062200</v>
      </c>
      <c r="B76" s="28" t="s">
        <v>15</v>
      </c>
      <c r="C76" s="48">
        <v>4398</v>
      </c>
      <c r="D76" s="48"/>
      <c r="E76" s="48"/>
      <c r="F76" s="48"/>
      <c r="G76" s="48"/>
    </row>
    <row r="77" spans="1:15" ht="42.75" customHeight="1" thickBot="1">
      <c r="A77" s="25">
        <v>30000000</v>
      </c>
      <c r="B77" s="26" t="s">
        <v>175</v>
      </c>
      <c r="C77" s="47">
        <f t="shared" ref="C77:G78" si="0">C78</f>
        <v>1300</v>
      </c>
      <c r="D77" s="47">
        <f t="shared" si="0"/>
        <v>2000</v>
      </c>
      <c r="E77" s="47">
        <f t="shared" si="0"/>
        <v>5000</v>
      </c>
      <c r="F77" s="47">
        <f t="shared" si="0"/>
        <v>6000</v>
      </c>
      <c r="G77" s="47">
        <f t="shared" si="0"/>
        <v>7000</v>
      </c>
    </row>
    <row r="78" spans="1:15" ht="30" customHeight="1" thickBot="1">
      <c r="A78" s="27" t="s">
        <v>167</v>
      </c>
      <c r="B78" s="28" t="s">
        <v>168</v>
      </c>
      <c r="C78" s="48">
        <f t="shared" si="0"/>
        <v>1300</v>
      </c>
      <c r="D78" s="48">
        <f t="shared" si="0"/>
        <v>2000</v>
      </c>
      <c r="E78" s="48">
        <f t="shared" si="0"/>
        <v>5000</v>
      </c>
      <c r="F78" s="48">
        <f t="shared" si="0"/>
        <v>6000</v>
      </c>
      <c r="G78" s="48">
        <f t="shared" si="0"/>
        <v>7000</v>
      </c>
    </row>
    <row r="79" spans="1:15" ht="57.75" customHeight="1" thickBot="1">
      <c r="A79" s="27" t="s">
        <v>169</v>
      </c>
      <c r="B79" s="28" t="s">
        <v>170</v>
      </c>
      <c r="C79" s="48">
        <v>1300</v>
      </c>
      <c r="D79" s="48">
        <v>2000</v>
      </c>
      <c r="E79" s="48">
        <v>5000</v>
      </c>
      <c r="F79" s="48">
        <v>6000</v>
      </c>
      <c r="G79" s="48">
        <v>7000</v>
      </c>
    </row>
    <row r="80" spans="1:15" s="8" customFormat="1" ht="38.25" customHeight="1" thickBot="1">
      <c r="A80" s="31"/>
      <c r="B80" s="32" t="s">
        <v>207</v>
      </c>
      <c r="C80" s="10"/>
      <c r="D80" s="10"/>
      <c r="E80" s="10"/>
      <c r="F80" s="10"/>
      <c r="G80" s="10"/>
    </row>
    <row r="81" spans="1:9" s="8" customFormat="1" ht="20.100000000000001" customHeight="1" thickBot="1">
      <c r="A81" s="31">
        <v>10000000</v>
      </c>
      <c r="B81" s="32" t="s">
        <v>208</v>
      </c>
      <c r="C81" s="47">
        <f t="shared" ref="C81:G82" si="1">C82</f>
        <v>228347</v>
      </c>
      <c r="D81" s="47">
        <f t="shared" si="1"/>
        <v>345000</v>
      </c>
      <c r="E81" s="47">
        <f t="shared" si="1"/>
        <v>345000</v>
      </c>
      <c r="F81" s="47">
        <f t="shared" si="1"/>
        <v>350000</v>
      </c>
      <c r="G81" s="47">
        <f t="shared" si="1"/>
        <v>355000</v>
      </c>
    </row>
    <row r="82" spans="1:9" s="8" customFormat="1" ht="36" customHeight="1" thickBot="1">
      <c r="A82" s="27" t="s">
        <v>109</v>
      </c>
      <c r="B82" s="28" t="s">
        <v>110</v>
      </c>
      <c r="C82" s="48">
        <f t="shared" si="1"/>
        <v>228347</v>
      </c>
      <c r="D82" s="48">
        <f t="shared" si="1"/>
        <v>345000</v>
      </c>
      <c r="E82" s="48">
        <f t="shared" si="1"/>
        <v>345000</v>
      </c>
      <c r="F82" s="48">
        <f t="shared" si="1"/>
        <v>350000</v>
      </c>
      <c r="G82" s="48">
        <f t="shared" si="1"/>
        <v>355000</v>
      </c>
    </row>
    <row r="83" spans="1:9" s="8" customFormat="1" ht="32.25" customHeight="1" thickBot="1">
      <c r="A83" s="27" t="s">
        <v>111</v>
      </c>
      <c r="B83" s="28" t="s">
        <v>112</v>
      </c>
      <c r="C83" s="48">
        <f>C84+C85+C86</f>
        <v>228347</v>
      </c>
      <c r="D83" s="48">
        <f>D84+D85+D86</f>
        <v>345000</v>
      </c>
      <c r="E83" s="48">
        <f>E84+E85+E86</f>
        <v>345000</v>
      </c>
      <c r="F83" s="48">
        <f>F84+F85+F86</f>
        <v>350000</v>
      </c>
      <c r="G83" s="48">
        <f>G84+G85+G86</f>
        <v>355000</v>
      </c>
    </row>
    <row r="84" spans="1:9" s="8" customFormat="1" ht="41.25" customHeight="1" thickBot="1">
      <c r="A84" s="27" t="s">
        <v>113</v>
      </c>
      <c r="B84" s="28" t="s">
        <v>114</v>
      </c>
      <c r="C84" s="48">
        <v>43468</v>
      </c>
      <c r="D84" s="48">
        <v>40000</v>
      </c>
      <c r="E84" s="48">
        <v>40000</v>
      </c>
      <c r="F84" s="48">
        <v>45000</v>
      </c>
      <c r="G84" s="48">
        <v>47000</v>
      </c>
    </row>
    <row r="85" spans="1:9" s="8" customFormat="1" ht="32.25" customHeight="1" thickBot="1">
      <c r="A85" s="27" t="s">
        <v>115</v>
      </c>
      <c r="B85" s="28" t="s">
        <v>116</v>
      </c>
      <c r="C85" s="48">
        <v>1354</v>
      </c>
      <c r="D85" s="48">
        <v>65000</v>
      </c>
      <c r="E85" s="48">
        <v>65000</v>
      </c>
      <c r="F85" s="48">
        <v>65000</v>
      </c>
      <c r="G85" s="48">
        <v>67000</v>
      </c>
    </row>
    <row r="86" spans="1:9" s="8" customFormat="1" ht="60" customHeight="1" thickBot="1">
      <c r="A86" s="27" t="s">
        <v>117</v>
      </c>
      <c r="B86" s="28" t="s">
        <v>118</v>
      </c>
      <c r="C86" s="48">
        <v>183525</v>
      </c>
      <c r="D86" s="48">
        <v>240000</v>
      </c>
      <c r="E86" s="48">
        <v>240000</v>
      </c>
      <c r="F86" s="48">
        <v>240000</v>
      </c>
      <c r="G86" s="48">
        <v>241000</v>
      </c>
    </row>
    <row r="87" spans="1:9" s="8" customFormat="1" ht="28.5" customHeight="1" thickBot="1">
      <c r="A87" s="25">
        <v>20000000</v>
      </c>
      <c r="B87" s="26" t="s">
        <v>209</v>
      </c>
      <c r="C87" s="47">
        <f>C88+C90+C94</f>
        <v>22142687</v>
      </c>
      <c r="D87" s="47">
        <f>D88+D90+D94</f>
        <v>11148960</v>
      </c>
      <c r="E87" s="47">
        <f>E88+E90+E94</f>
        <v>11918000</v>
      </c>
      <c r="F87" s="47">
        <f>F88+F90+F94</f>
        <v>12815900</v>
      </c>
      <c r="G87" s="47">
        <f>G88+G90+G94</f>
        <v>13691800</v>
      </c>
    </row>
    <row r="88" spans="1:9" s="8" customFormat="1" ht="28.5" customHeight="1" thickBot="1">
      <c r="A88" s="25">
        <v>21000000</v>
      </c>
      <c r="B88" s="26" t="s">
        <v>121</v>
      </c>
      <c r="C88" s="47">
        <f>C89</f>
        <v>8375</v>
      </c>
      <c r="D88" s="47">
        <f>D89</f>
        <v>20144</v>
      </c>
      <c r="E88" s="47">
        <f>E89</f>
        <v>25000</v>
      </c>
      <c r="F88" s="47">
        <f>F89</f>
        <v>30000</v>
      </c>
      <c r="G88" s="47">
        <f>G89</f>
        <v>35000</v>
      </c>
    </row>
    <row r="89" spans="1:9" s="8" customFormat="1" ht="47.25" customHeight="1" thickBot="1">
      <c r="A89" s="27">
        <v>21110000</v>
      </c>
      <c r="B89" s="28" t="s">
        <v>8</v>
      </c>
      <c r="C89" s="48">
        <v>8375</v>
      </c>
      <c r="D89" s="48">
        <v>20144</v>
      </c>
      <c r="E89" s="48">
        <v>25000</v>
      </c>
      <c r="F89" s="48">
        <v>30000</v>
      </c>
      <c r="G89" s="48">
        <v>35000</v>
      </c>
    </row>
    <row r="90" spans="1:9" ht="19.5" customHeight="1" thickBot="1">
      <c r="A90" s="25" t="s">
        <v>152</v>
      </c>
      <c r="B90" s="26" t="s">
        <v>153</v>
      </c>
      <c r="C90" s="47">
        <f>C91+C93</f>
        <v>5571796</v>
      </c>
      <c r="D90" s="47">
        <f>D91+D93</f>
        <v>8500</v>
      </c>
      <c r="E90" s="47">
        <f>E91+E93</f>
        <v>0</v>
      </c>
      <c r="F90" s="47">
        <f>F91+F93</f>
        <v>0</v>
      </c>
      <c r="G90" s="47">
        <f>G91+G93</f>
        <v>0</v>
      </c>
    </row>
    <row r="91" spans="1:9" ht="20.100000000000001" customHeight="1" thickBot="1">
      <c r="A91" s="27" t="s">
        <v>154</v>
      </c>
      <c r="B91" s="28" t="s">
        <v>155</v>
      </c>
      <c r="C91" s="48">
        <f>C92</f>
        <v>13153</v>
      </c>
      <c r="D91" s="48">
        <f>D92</f>
        <v>8500</v>
      </c>
      <c r="E91" s="48">
        <f>E92</f>
        <v>0</v>
      </c>
      <c r="F91" s="48">
        <f>F92</f>
        <v>0</v>
      </c>
      <c r="G91" s="48">
        <f>G92</f>
        <v>0</v>
      </c>
    </row>
    <row r="92" spans="1:9" ht="39.75" customHeight="1" thickBot="1">
      <c r="A92" s="27">
        <v>24062100</v>
      </c>
      <c r="B92" s="28" t="s">
        <v>16</v>
      </c>
      <c r="C92" s="48">
        <v>13153</v>
      </c>
      <c r="D92" s="48">
        <v>8500</v>
      </c>
      <c r="E92" s="48"/>
      <c r="F92" s="48"/>
      <c r="G92" s="49"/>
    </row>
    <row r="93" spans="1:9" s="5" customFormat="1" ht="40.5" customHeight="1" thickBot="1">
      <c r="A93" s="25">
        <v>24170000</v>
      </c>
      <c r="B93" s="26" t="s">
        <v>17</v>
      </c>
      <c r="C93" s="47">
        <v>5558643</v>
      </c>
      <c r="D93" s="47"/>
      <c r="E93" s="47">
        <v>0</v>
      </c>
      <c r="F93" s="47">
        <v>0</v>
      </c>
      <c r="G93" s="68">
        <v>0</v>
      </c>
      <c r="H93" s="13"/>
      <c r="I93" s="13"/>
    </row>
    <row r="94" spans="1:9" s="5" customFormat="1" ht="20.100000000000001" customHeight="1" thickBot="1">
      <c r="A94" s="25" t="s">
        <v>156</v>
      </c>
      <c r="B94" s="26" t="s">
        <v>157</v>
      </c>
      <c r="C94" s="47">
        <f>C95+C99</f>
        <v>16562516</v>
      </c>
      <c r="D94" s="47">
        <f>D95+D99</f>
        <v>11120316</v>
      </c>
      <c r="E94" s="47">
        <f>E95+E99</f>
        <v>11893000</v>
      </c>
      <c r="F94" s="47">
        <f>F95+F99</f>
        <v>12785900</v>
      </c>
      <c r="G94" s="68">
        <f>G95+G99</f>
        <v>13656800</v>
      </c>
      <c r="H94" s="14"/>
      <c r="I94" s="13"/>
    </row>
    <row r="95" spans="1:9" ht="33" customHeight="1" thickBot="1">
      <c r="A95" s="27" t="s">
        <v>158</v>
      </c>
      <c r="B95" s="28" t="s">
        <v>159</v>
      </c>
      <c r="C95" s="48">
        <f>C96+C97+C98</f>
        <v>6052886</v>
      </c>
      <c r="D95" s="48">
        <f>D96+D97+D98</f>
        <v>11120316</v>
      </c>
      <c r="E95" s="48">
        <f>E96+E97+E98</f>
        <v>11893000</v>
      </c>
      <c r="F95" s="48">
        <f>F96+F97+F98</f>
        <v>12785900</v>
      </c>
      <c r="G95" s="69">
        <f>G96+G97+G98</f>
        <v>13656800</v>
      </c>
      <c r="H95" s="11"/>
      <c r="I95" s="11"/>
    </row>
    <row r="96" spans="1:9" ht="30.95" customHeight="1" thickBot="1">
      <c r="A96" s="27" t="s">
        <v>160</v>
      </c>
      <c r="B96" s="28" t="s">
        <v>161</v>
      </c>
      <c r="C96" s="48">
        <v>5777955</v>
      </c>
      <c r="D96" s="48">
        <v>10852816</v>
      </c>
      <c r="E96" s="48">
        <v>11628000</v>
      </c>
      <c r="F96" s="48">
        <v>12497950</v>
      </c>
      <c r="G96" s="69">
        <v>13345650</v>
      </c>
      <c r="H96" s="11"/>
      <c r="I96" s="11"/>
    </row>
    <row r="97" spans="1:9" ht="20.100000000000001" customHeight="1" thickBot="1">
      <c r="A97" s="27" t="s">
        <v>162</v>
      </c>
      <c r="B97" s="28" t="s">
        <v>163</v>
      </c>
      <c r="C97" s="48">
        <v>254438</v>
      </c>
      <c r="D97" s="48">
        <v>191000</v>
      </c>
      <c r="E97" s="48">
        <v>185000</v>
      </c>
      <c r="F97" s="48">
        <v>201200</v>
      </c>
      <c r="G97" s="69">
        <v>217950</v>
      </c>
      <c r="H97" s="11"/>
      <c r="I97" s="11"/>
    </row>
    <row r="98" spans="1:9" ht="37.5" customHeight="1" thickBot="1">
      <c r="A98" s="27" t="s">
        <v>164</v>
      </c>
      <c r="B98" s="28" t="s">
        <v>165</v>
      </c>
      <c r="C98" s="48">
        <v>20493</v>
      </c>
      <c r="D98" s="48">
        <v>76500</v>
      </c>
      <c r="E98" s="48">
        <v>80000</v>
      </c>
      <c r="F98" s="48">
        <v>86750</v>
      </c>
      <c r="G98" s="69">
        <v>93200</v>
      </c>
      <c r="H98" s="11"/>
      <c r="I98" s="11"/>
    </row>
    <row r="99" spans="1:9" ht="24.75" customHeight="1" thickBot="1">
      <c r="A99" s="27">
        <v>25020000</v>
      </c>
      <c r="B99" s="28" t="s">
        <v>25</v>
      </c>
      <c r="C99" s="48">
        <f>C100</f>
        <v>10509630</v>
      </c>
      <c r="D99" s="48">
        <f>D100</f>
        <v>0</v>
      </c>
      <c r="E99" s="48">
        <f>E100</f>
        <v>0</v>
      </c>
      <c r="F99" s="48">
        <f>F100</f>
        <v>0</v>
      </c>
      <c r="G99" s="69">
        <f>G100</f>
        <v>0</v>
      </c>
      <c r="H99" s="11"/>
      <c r="I99" s="11"/>
    </row>
    <row r="100" spans="1:9" ht="19.5" customHeight="1" thickBot="1">
      <c r="A100" s="27">
        <v>25020100</v>
      </c>
      <c r="B100" s="28" t="s">
        <v>26</v>
      </c>
      <c r="C100" s="48">
        <v>10509630</v>
      </c>
      <c r="D100" s="48"/>
      <c r="E100" s="48"/>
      <c r="F100" s="48"/>
      <c r="G100" s="69"/>
      <c r="H100" s="11"/>
      <c r="I100" s="11"/>
    </row>
    <row r="101" spans="1:9" ht="20.100000000000001" customHeight="1" thickBot="1">
      <c r="A101" s="25">
        <v>30000000</v>
      </c>
      <c r="B101" s="26" t="s">
        <v>175</v>
      </c>
      <c r="C101" s="47">
        <f>C102+C103</f>
        <v>5312142</v>
      </c>
      <c r="D101" s="47">
        <f>D102+D103</f>
        <v>32045205</v>
      </c>
      <c r="E101" s="47">
        <f>E102+E103</f>
        <v>21700000</v>
      </c>
      <c r="F101" s="47">
        <f>F102+F103</f>
        <v>21700000</v>
      </c>
      <c r="G101" s="47">
        <f>G102+G103</f>
        <v>21700000</v>
      </c>
      <c r="H101" s="11"/>
      <c r="I101" s="11"/>
    </row>
    <row r="102" spans="1:9" ht="38.25" customHeight="1" thickBot="1">
      <c r="A102" s="27">
        <v>310300000</v>
      </c>
      <c r="B102" s="28" t="s">
        <v>10</v>
      </c>
      <c r="C102" s="48">
        <v>5216930</v>
      </c>
      <c r="D102" s="48">
        <v>2000000</v>
      </c>
      <c r="E102" s="48">
        <v>1000000</v>
      </c>
      <c r="F102" s="48">
        <v>1000000</v>
      </c>
      <c r="G102" s="69">
        <v>1000000</v>
      </c>
      <c r="H102" s="11"/>
      <c r="I102" s="11"/>
    </row>
    <row r="103" spans="1:9" ht="20.100000000000001" customHeight="1" thickBot="1">
      <c r="A103" s="27" t="s">
        <v>171</v>
      </c>
      <c r="B103" s="28" t="s">
        <v>172</v>
      </c>
      <c r="C103" s="48">
        <f t="shared" ref="C103:G104" si="2">C104</f>
        <v>95212</v>
      </c>
      <c r="D103" s="48">
        <f t="shared" si="2"/>
        <v>30045205</v>
      </c>
      <c r="E103" s="48">
        <f t="shared" si="2"/>
        <v>20700000</v>
      </c>
      <c r="F103" s="48">
        <f t="shared" si="2"/>
        <v>20700000</v>
      </c>
      <c r="G103" s="69">
        <f t="shared" si="2"/>
        <v>20700000</v>
      </c>
      <c r="H103" s="11"/>
      <c r="I103" s="11"/>
    </row>
    <row r="104" spans="1:9" ht="20.100000000000001" customHeight="1" thickBot="1">
      <c r="A104" s="25" t="s">
        <v>173</v>
      </c>
      <c r="B104" s="26" t="s">
        <v>174</v>
      </c>
      <c r="C104" s="47">
        <f t="shared" si="2"/>
        <v>95212</v>
      </c>
      <c r="D104" s="47">
        <f t="shared" si="2"/>
        <v>30045205</v>
      </c>
      <c r="E104" s="47">
        <f t="shared" si="2"/>
        <v>20700000</v>
      </c>
      <c r="F104" s="47">
        <f t="shared" si="2"/>
        <v>20700000</v>
      </c>
      <c r="G104" s="68">
        <f t="shared" si="2"/>
        <v>20700000</v>
      </c>
      <c r="H104" s="15"/>
      <c r="I104" s="11"/>
    </row>
    <row r="105" spans="1:9" ht="53.1" customHeight="1" thickBot="1">
      <c r="A105" s="27">
        <v>33010100</v>
      </c>
      <c r="B105" s="28" t="s">
        <v>9</v>
      </c>
      <c r="C105" s="48">
        <v>95212</v>
      </c>
      <c r="D105" s="48">
        <v>30045205</v>
      </c>
      <c r="E105" s="48">
        <v>20700000</v>
      </c>
      <c r="F105" s="48">
        <v>20700000</v>
      </c>
      <c r="G105" s="69">
        <v>20700000</v>
      </c>
      <c r="H105" s="11"/>
      <c r="I105" s="11"/>
    </row>
    <row r="106" spans="1:9" ht="20.100000000000001" customHeight="1" thickBot="1">
      <c r="A106" s="33">
        <v>50000000</v>
      </c>
      <c r="B106" s="26" t="s">
        <v>42</v>
      </c>
      <c r="C106" s="47">
        <f>C107</f>
        <v>357557</v>
      </c>
      <c r="D106" s="47">
        <f>D107</f>
        <v>350000</v>
      </c>
      <c r="E106" s="47">
        <f>E107</f>
        <v>800000</v>
      </c>
      <c r="F106" s="47">
        <f>F107</f>
        <v>850000</v>
      </c>
      <c r="G106" s="47">
        <f>G107</f>
        <v>900000</v>
      </c>
    </row>
    <row r="107" spans="1:9" ht="36.75" customHeight="1" thickBot="1">
      <c r="A107" s="34">
        <v>50111000</v>
      </c>
      <c r="B107" s="35" t="s">
        <v>27</v>
      </c>
      <c r="C107" s="48">
        <v>357557</v>
      </c>
      <c r="D107" s="48">
        <v>350000</v>
      </c>
      <c r="E107" s="48">
        <v>800000</v>
      </c>
      <c r="F107" s="48">
        <v>850000</v>
      </c>
      <c r="G107" s="69">
        <v>900000</v>
      </c>
    </row>
    <row r="108" spans="1:9" ht="20.100000000000001" customHeight="1" thickBot="1">
      <c r="A108" s="36"/>
      <c r="B108" s="26" t="s">
        <v>31</v>
      </c>
      <c r="C108" s="47">
        <f>C109+C110</f>
        <v>403212565</v>
      </c>
      <c r="D108" s="47">
        <f>D109+D110</f>
        <v>518889165</v>
      </c>
      <c r="E108" s="47">
        <f>E109+E110</f>
        <v>488688000</v>
      </c>
      <c r="F108" s="47">
        <f>F109+F110</f>
        <v>521273900</v>
      </c>
      <c r="G108" s="47">
        <f>G109+G110</f>
        <v>562000800</v>
      </c>
    </row>
    <row r="109" spans="1:9" ht="20.100000000000001" customHeight="1" thickBot="1">
      <c r="A109" s="21"/>
      <c r="B109" s="28" t="s">
        <v>29</v>
      </c>
      <c r="C109" s="47">
        <f>C13+C55+C77</f>
        <v>375171832</v>
      </c>
      <c r="D109" s="47">
        <f>D13+D55+D77</f>
        <v>475000000</v>
      </c>
      <c r="E109" s="47">
        <f>E13+E55+E77</f>
        <v>453925000</v>
      </c>
      <c r="F109" s="47">
        <f>F13+F55+F77</f>
        <v>485558000</v>
      </c>
      <c r="G109" s="47">
        <f>G13+G55+G77</f>
        <v>525354000</v>
      </c>
      <c r="I109" s="1"/>
    </row>
    <row r="110" spans="1:9" ht="20.100000000000001" customHeight="1" thickBot="1">
      <c r="A110" s="36"/>
      <c r="B110" s="28" t="s">
        <v>30</v>
      </c>
      <c r="C110" s="47">
        <f>C81+C87+C101+C106</f>
        <v>28040733</v>
      </c>
      <c r="D110" s="47">
        <f>D81+D87+D101+D106</f>
        <v>43889165</v>
      </c>
      <c r="E110" s="47">
        <f>E81+E87+E101+E106</f>
        <v>34763000</v>
      </c>
      <c r="F110" s="47">
        <f>F81+F87+F101+F106</f>
        <v>35715900</v>
      </c>
      <c r="G110" s="47">
        <f>G81+G87+G101+G106</f>
        <v>36646800</v>
      </c>
    </row>
    <row r="111" spans="1:9" ht="20.100000000000001" customHeight="1" thickBot="1">
      <c r="A111" s="75" t="s">
        <v>43</v>
      </c>
      <c r="B111" s="76"/>
      <c r="C111" s="76"/>
      <c r="D111" s="76"/>
      <c r="E111" s="76"/>
      <c r="F111" s="76"/>
      <c r="G111" s="77"/>
    </row>
    <row r="112" spans="1:9" ht="20.100000000000001" customHeight="1" thickBot="1">
      <c r="A112" s="37"/>
      <c r="B112" s="38" t="s">
        <v>210</v>
      </c>
      <c r="C112" s="38"/>
      <c r="D112" s="38"/>
      <c r="E112" s="38"/>
      <c r="F112" s="38"/>
      <c r="G112" s="39"/>
    </row>
    <row r="113" spans="1:13" ht="20.100000000000001" customHeight="1" thickBot="1">
      <c r="A113" s="40">
        <v>41020000</v>
      </c>
      <c r="B113" s="26" t="s">
        <v>44</v>
      </c>
      <c r="C113" s="47"/>
      <c r="D113" s="47"/>
      <c r="E113" s="47"/>
      <c r="F113" s="47"/>
      <c r="G113" s="47"/>
      <c r="J113" s="1"/>
    </row>
    <row r="114" spans="1:13" ht="20.100000000000001" customHeight="1" thickBot="1">
      <c r="A114" s="21"/>
      <c r="B114" s="28" t="s">
        <v>29</v>
      </c>
      <c r="C114" s="48"/>
      <c r="D114" s="48"/>
      <c r="E114" s="48"/>
      <c r="F114" s="48"/>
      <c r="G114" s="48"/>
    </row>
    <row r="115" spans="1:13" ht="20.100000000000001" customHeight="1" thickBot="1">
      <c r="A115" s="36" t="s">
        <v>176</v>
      </c>
      <c r="B115" s="28" t="s">
        <v>177</v>
      </c>
      <c r="C115" s="48"/>
      <c r="D115" s="48"/>
      <c r="E115" s="48"/>
      <c r="F115" s="48"/>
      <c r="G115" s="48"/>
      <c r="H115" s="2"/>
      <c r="I115" s="2"/>
      <c r="J115" s="2"/>
      <c r="K115" s="2"/>
      <c r="L115" s="2"/>
      <c r="M115" s="4"/>
    </row>
    <row r="116" spans="1:13" ht="20.100000000000001" customHeight="1" thickBot="1">
      <c r="A116" s="40">
        <v>41030000</v>
      </c>
      <c r="B116" s="26" t="s">
        <v>45</v>
      </c>
      <c r="C116" s="47">
        <f>C117</f>
        <v>153277755</v>
      </c>
      <c r="D116" s="47">
        <f>D117</f>
        <v>169430400</v>
      </c>
      <c r="E116" s="47">
        <f>E117</f>
        <v>172818900</v>
      </c>
      <c r="F116" s="47">
        <f>F117</f>
        <v>189278900</v>
      </c>
      <c r="G116" s="47">
        <f>G117</f>
        <v>202195200</v>
      </c>
    </row>
    <row r="117" spans="1:13" ht="20.100000000000001" customHeight="1" thickBot="1">
      <c r="A117" s="21"/>
      <c r="B117" s="28" t="s">
        <v>29</v>
      </c>
      <c r="C117" s="48">
        <f>C119+C120+C121</f>
        <v>153277755</v>
      </c>
      <c r="D117" s="48">
        <f>D119+D120+D121+D122</f>
        <v>169430400</v>
      </c>
      <c r="E117" s="48">
        <f>E119+E120+E121</f>
        <v>172818900</v>
      </c>
      <c r="F117" s="48">
        <f>F119+F120+F121</f>
        <v>189278900</v>
      </c>
      <c r="G117" s="48">
        <f>G119+G120+G121</f>
        <v>202195200</v>
      </c>
    </row>
    <row r="118" spans="1:13" ht="34.5" customHeight="1" thickBot="1">
      <c r="A118" s="21" t="s">
        <v>178</v>
      </c>
      <c r="B118" s="28" t="s">
        <v>179</v>
      </c>
      <c r="C118" s="48"/>
      <c r="D118" s="48"/>
      <c r="E118" s="48"/>
      <c r="F118" s="48"/>
      <c r="G118" s="48"/>
      <c r="J118" s="1"/>
    </row>
    <row r="119" spans="1:13" ht="20.100000000000001" customHeight="1" thickBot="1">
      <c r="A119" s="21" t="s">
        <v>180</v>
      </c>
      <c r="B119" s="28" t="s">
        <v>181</v>
      </c>
      <c r="C119" s="48">
        <v>129448700</v>
      </c>
      <c r="D119" s="48">
        <v>158350400</v>
      </c>
      <c r="E119" s="48">
        <v>172818900</v>
      </c>
      <c r="F119" s="48">
        <v>189278900</v>
      </c>
      <c r="G119" s="48">
        <v>202195200</v>
      </c>
      <c r="J119" s="1"/>
    </row>
    <row r="120" spans="1:13" ht="25.5" customHeight="1" thickBot="1">
      <c r="A120" s="21" t="s">
        <v>182</v>
      </c>
      <c r="B120" s="28" t="s">
        <v>183</v>
      </c>
      <c r="C120" s="48">
        <v>13832700</v>
      </c>
      <c r="D120" s="48"/>
      <c r="E120" s="48"/>
      <c r="F120" s="48"/>
      <c r="G120" s="48"/>
      <c r="J120" s="1"/>
    </row>
    <row r="121" spans="1:13" ht="34.5" customHeight="1" thickBot="1">
      <c r="A121" s="21" t="s">
        <v>184</v>
      </c>
      <c r="B121" s="28" t="s">
        <v>185</v>
      </c>
      <c r="C121" s="48">
        <v>9996355</v>
      </c>
      <c r="D121" s="48">
        <v>10500000</v>
      </c>
      <c r="E121" s="48"/>
      <c r="F121" s="48"/>
      <c r="G121" s="48"/>
      <c r="J121" s="1"/>
    </row>
    <row r="122" spans="1:13" ht="51" customHeight="1" thickBot="1">
      <c r="A122" s="21">
        <v>41034600</v>
      </c>
      <c r="B122" s="35" t="s">
        <v>2</v>
      </c>
      <c r="C122" s="48"/>
      <c r="D122" s="48">
        <v>580000</v>
      </c>
      <c r="E122" s="48"/>
      <c r="F122" s="48"/>
      <c r="G122" s="48"/>
      <c r="J122" s="1"/>
    </row>
    <row r="123" spans="1:13" ht="35.1" customHeight="1" thickBot="1">
      <c r="A123" s="21">
        <v>41037000</v>
      </c>
      <c r="B123" s="28" t="s">
        <v>186</v>
      </c>
      <c r="C123" s="48"/>
      <c r="D123" s="48"/>
      <c r="E123" s="48"/>
      <c r="F123" s="48"/>
      <c r="G123" s="48"/>
      <c r="J123" s="1"/>
    </row>
    <row r="124" spans="1:13" ht="16.5" customHeight="1" thickBot="1">
      <c r="A124" s="36"/>
      <c r="B124" s="28" t="s">
        <v>30</v>
      </c>
      <c r="C124" s="48"/>
      <c r="D124" s="48"/>
      <c r="E124" s="48"/>
      <c r="F124" s="48"/>
      <c r="G124" s="48"/>
      <c r="J124" s="1"/>
    </row>
    <row r="125" spans="1:13" ht="20.100000000000001" customHeight="1" thickBot="1">
      <c r="A125" s="36"/>
      <c r="B125" s="26" t="s">
        <v>32</v>
      </c>
      <c r="C125" s="47">
        <f>C126+C127</f>
        <v>153277755</v>
      </c>
      <c r="D125" s="47">
        <f>D126+D127</f>
        <v>169430400</v>
      </c>
      <c r="E125" s="47">
        <f>E126+E127</f>
        <v>172818900</v>
      </c>
      <c r="F125" s="47">
        <f>F126+F127</f>
        <v>189278900</v>
      </c>
      <c r="G125" s="47">
        <f>G126+G127</f>
        <v>202195200</v>
      </c>
    </row>
    <row r="126" spans="1:13" ht="24.75" customHeight="1" thickBot="1">
      <c r="A126" s="36"/>
      <c r="B126" s="28" t="s">
        <v>29</v>
      </c>
      <c r="C126" s="48">
        <f>C114+C117</f>
        <v>153277755</v>
      </c>
      <c r="D126" s="48">
        <f>D114+D117</f>
        <v>169430400</v>
      </c>
      <c r="E126" s="48">
        <f>E114+E117</f>
        <v>172818900</v>
      </c>
      <c r="F126" s="48">
        <f>F114+F117</f>
        <v>189278900</v>
      </c>
      <c r="G126" s="48">
        <f>G114+G117</f>
        <v>202195200</v>
      </c>
    </row>
    <row r="127" spans="1:13" ht="26.25" customHeight="1" thickBot="1">
      <c r="A127" s="36"/>
      <c r="B127" s="28" t="s">
        <v>30</v>
      </c>
      <c r="C127" s="30"/>
      <c r="D127" s="30"/>
      <c r="E127" s="30"/>
      <c r="F127" s="30"/>
      <c r="G127" s="30"/>
    </row>
    <row r="128" spans="1:13" ht="20.100000000000001" customHeight="1" thickBot="1">
      <c r="A128" s="75" t="s">
        <v>46</v>
      </c>
      <c r="B128" s="76"/>
      <c r="C128" s="76"/>
      <c r="D128" s="76"/>
      <c r="E128" s="76"/>
      <c r="F128" s="76"/>
      <c r="G128" s="77"/>
    </row>
    <row r="129" spans="1:7" ht="20.100000000000001" customHeight="1" thickBot="1">
      <c r="A129" s="37"/>
      <c r="B129" s="38" t="s">
        <v>210</v>
      </c>
      <c r="C129" s="38"/>
      <c r="D129" s="38"/>
      <c r="E129" s="38"/>
      <c r="F129" s="38"/>
      <c r="G129" s="39"/>
    </row>
    <row r="130" spans="1:7" ht="20.100000000000001" customHeight="1" thickBot="1">
      <c r="A130" s="40">
        <v>41050000</v>
      </c>
      <c r="B130" s="26" t="s">
        <v>47</v>
      </c>
      <c r="C130" s="47">
        <f>C132+C133+C134+C135+C136+C137+C141+C142+C143+C147</f>
        <v>12281253</v>
      </c>
      <c r="D130" s="47">
        <f>D131+D136+D142+D146</f>
        <v>5444697</v>
      </c>
      <c r="E130" s="47">
        <f>E131+E136+E142</f>
        <v>0</v>
      </c>
      <c r="F130" s="47">
        <f>F131+F136+F142</f>
        <v>0</v>
      </c>
      <c r="G130" s="47">
        <f>G131+G136+G142</f>
        <v>0</v>
      </c>
    </row>
    <row r="131" spans="1:7" s="5" customFormat="1" ht="38.1" customHeight="1" thickBot="1">
      <c r="A131" s="21" t="s">
        <v>187</v>
      </c>
      <c r="B131" s="28" t="s">
        <v>188</v>
      </c>
      <c r="C131" s="48"/>
      <c r="D131" s="48">
        <v>2051500</v>
      </c>
      <c r="E131" s="48"/>
      <c r="F131" s="48"/>
      <c r="G131" s="48"/>
    </row>
    <row r="132" spans="1:7" s="5" customFormat="1" ht="57.75" customHeight="1" thickBot="1">
      <c r="A132" s="21">
        <v>41050400</v>
      </c>
      <c r="B132" s="28" t="s">
        <v>18</v>
      </c>
      <c r="C132" s="48">
        <v>701627</v>
      </c>
      <c r="D132" s="48"/>
      <c r="E132" s="48"/>
      <c r="F132" s="48"/>
      <c r="G132" s="48"/>
    </row>
    <row r="133" spans="1:7" s="5" customFormat="1" ht="69.75" customHeight="1" thickBot="1">
      <c r="A133" s="21">
        <v>41050900</v>
      </c>
      <c r="B133" s="28" t="s">
        <v>19</v>
      </c>
      <c r="C133" s="48">
        <v>722486</v>
      </c>
      <c r="D133" s="48"/>
      <c r="E133" s="48"/>
      <c r="F133" s="48"/>
      <c r="G133" s="48"/>
    </row>
    <row r="134" spans="1:7" s="5" customFormat="1" ht="38.1" customHeight="1" thickBot="1">
      <c r="A134" s="21">
        <v>41051000</v>
      </c>
      <c r="B134" s="28" t="s">
        <v>20</v>
      </c>
      <c r="C134" s="48">
        <v>1206300</v>
      </c>
      <c r="D134" s="48"/>
      <c r="E134" s="48"/>
      <c r="F134" s="48"/>
      <c r="G134" s="48"/>
    </row>
    <row r="135" spans="1:7" s="5" customFormat="1" ht="38.1" customHeight="1" thickBot="1">
      <c r="A135" s="21">
        <v>41051100</v>
      </c>
      <c r="B135" s="28" t="s">
        <v>203</v>
      </c>
      <c r="C135" s="48">
        <v>220540</v>
      </c>
      <c r="D135" s="48"/>
      <c r="E135" s="48"/>
      <c r="F135" s="48"/>
      <c r="G135" s="48"/>
    </row>
    <row r="136" spans="1:7" s="5" customFormat="1" ht="45.6" customHeight="1" thickBot="1">
      <c r="A136" s="21" t="s">
        <v>189</v>
      </c>
      <c r="B136" s="28" t="s">
        <v>190</v>
      </c>
      <c r="C136" s="48">
        <v>1039900</v>
      </c>
      <c r="D136" s="48">
        <v>1126100</v>
      </c>
      <c r="E136" s="48"/>
      <c r="F136" s="48"/>
      <c r="G136" s="48"/>
    </row>
    <row r="137" spans="1:7" ht="52.5" customHeight="1" thickBot="1">
      <c r="A137" s="21" t="s">
        <v>191</v>
      </c>
      <c r="B137" s="28" t="s">
        <v>192</v>
      </c>
      <c r="C137" s="48">
        <v>345900</v>
      </c>
      <c r="D137" s="48"/>
      <c r="E137" s="48"/>
      <c r="F137" s="48"/>
      <c r="G137" s="48"/>
    </row>
    <row r="138" spans="1:7" ht="36.950000000000003" customHeight="1" thickBot="1">
      <c r="A138" s="21" t="s">
        <v>193</v>
      </c>
      <c r="B138" s="28" t="s">
        <v>194</v>
      </c>
      <c r="C138" s="48"/>
      <c r="D138" s="48"/>
      <c r="E138" s="48"/>
      <c r="F138" s="48"/>
      <c r="G138" s="48"/>
    </row>
    <row r="139" spans="1:7" ht="36" customHeight="1" thickBot="1">
      <c r="A139" s="21">
        <v>41051600</v>
      </c>
      <c r="B139" s="28" t="s">
        <v>195</v>
      </c>
      <c r="C139" s="48"/>
      <c r="D139" s="48"/>
      <c r="E139" s="48"/>
      <c r="F139" s="48"/>
      <c r="G139" s="48"/>
    </row>
    <row r="140" spans="1:7" ht="51.75" customHeight="1" thickBot="1">
      <c r="A140" s="21" t="s">
        <v>196</v>
      </c>
      <c r="B140" s="28" t="s">
        <v>197</v>
      </c>
      <c r="C140" s="48"/>
      <c r="D140" s="48"/>
      <c r="E140" s="48"/>
      <c r="F140" s="48"/>
      <c r="G140" s="48"/>
    </row>
    <row r="141" spans="1:7" ht="51" customHeight="1" thickBot="1">
      <c r="A141" s="21">
        <v>41053000</v>
      </c>
      <c r="B141" s="28" t="s">
        <v>21</v>
      </c>
      <c r="C141" s="48">
        <v>1911593</v>
      </c>
      <c r="D141" s="48"/>
      <c r="E141" s="48"/>
      <c r="F141" s="48"/>
      <c r="G141" s="48"/>
    </row>
    <row r="142" spans="1:7" s="5" customFormat="1" ht="20.100000000000001" customHeight="1" thickBot="1">
      <c r="A142" s="41" t="s">
        <v>198</v>
      </c>
      <c r="B142" s="26" t="s">
        <v>199</v>
      </c>
      <c r="C142" s="47">
        <v>4933907</v>
      </c>
      <c r="D142" s="47">
        <v>478097</v>
      </c>
      <c r="E142" s="47"/>
      <c r="F142" s="47"/>
      <c r="G142" s="47"/>
    </row>
    <row r="143" spans="1:7" s="5" customFormat="1" ht="65.25" customHeight="1" thickBot="1">
      <c r="A143" s="21">
        <v>41054000</v>
      </c>
      <c r="B143" s="28" t="s">
        <v>22</v>
      </c>
      <c r="C143" s="48">
        <v>999000</v>
      </c>
      <c r="D143" s="48"/>
      <c r="E143" s="48"/>
      <c r="F143" s="48"/>
      <c r="G143" s="48"/>
    </row>
    <row r="144" spans="1:7" ht="50.25" customHeight="1" thickBot="1">
      <c r="A144" s="21" t="s">
        <v>200</v>
      </c>
      <c r="B144" s="28" t="s">
        <v>201</v>
      </c>
      <c r="C144" s="48"/>
      <c r="D144" s="48"/>
      <c r="E144" s="48"/>
      <c r="F144" s="48"/>
      <c r="G144" s="48"/>
    </row>
    <row r="145" spans="1:7" ht="36.950000000000003" customHeight="1" thickBot="1">
      <c r="A145" s="21">
        <v>41054300</v>
      </c>
      <c r="B145" s="28" t="s">
        <v>211</v>
      </c>
      <c r="C145" s="48"/>
      <c r="D145" s="48"/>
      <c r="E145" s="48"/>
      <c r="F145" s="48"/>
      <c r="G145" s="48"/>
    </row>
    <row r="146" spans="1:7" ht="36.950000000000003" customHeight="1" thickBot="1">
      <c r="A146" s="21">
        <v>41055000</v>
      </c>
      <c r="B146" s="42" t="s">
        <v>3</v>
      </c>
      <c r="C146" s="48"/>
      <c r="D146" s="48">
        <v>1789000</v>
      </c>
      <c r="E146" s="48"/>
      <c r="F146" s="48"/>
      <c r="G146" s="48"/>
    </row>
    <row r="147" spans="1:7" ht="53.25" customHeight="1" thickBot="1">
      <c r="A147" s="21">
        <v>41055200</v>
      </c>
      <c r="B147" s="28" t="s">
        <v>23</v>
      </c>
      <c r="C147" s="48">
        <v>200000</v>
      </c>
      <c r="D147" s="48"/>
      <c r="E147" s="48"/>
      <c r="F147" s="48"/>
      <c r="G147" s="48"/>
    </row>
    <row r="148" spans="1:7" ht="20.100000000000001" customHeight="1" thickBot="1">
      <c r="A148" s="36"/>
      <c r="B148" s="28" t="s">
        <v>30</v>
      </c>
      <c r="C148" s="48"/>
      <c r="D148" s="48"/>
      <c r="E148" s="48"/>
      <c r="F148" s="48"/>
      <c r="G148" s="48"/>
    </row>
    <row r="149" spans="1:7" ht="38.1" customHeight="1" thickBot="1">
      <c r="A149" s="36" t="s">
        <v>202</v>
      </c>
      <c r="B149" s="28" t="s">
        <v>203</v>
      </c>
      <c r="C149" s="48"/>
      <c r="D149" s="48"/>
      <c r="E149" s="48"/>
      <c r="F149" s="48"/>
      <c r="G149" s="48"/>
    </row>
    <row r="150" spans="1:7" ht="72.599999999999994" customHeight="1" thickBot="1">
      <c r="A150" s="36">
        <v>41052600</v>
      </c>
      <c r="B150" s="28" t="s">
        <v>206</v>
      </c>
      <c r="C150" s="48"/>
      <c r="D150" s="48"/>
      <c r="E150" s="48"/>
      <c r="F150" s="48"/>
      <c r="G150" s="48"/>
    </row>
    <row r="151" spans="1:7" ht="27" customHeight="1" thickBot="1">
      <c r="A151" s="36"/>
      <c r="B151" s="32" t="s">
        <v>207</v>
      </c>
      <c r="C151" s="48"/>
      <c r="D151" s="48"/>
      <c r="E151" s="48"/>
      <c r="F151" s="48"/>
      <c r="G151" s="48"/>
    </row>
    <row r="152" spans="1:7" ht="27" customHeight="1" thickBot="1">
      <c r="A152" s="36">
        <v>41050000</v>
      </c>
      <c r="B152" s="26" t="s">
        <v>47</v>
      </c>
      <c r="C152" s="48">
        <f>C153+C154</f>
        <v>5097906</v>
      </c>
      <c r="D152" s="48">
        <f>D153+D154</f>
        <v>1974551</v>
      </c>
      <c r="E152" s="48">
        <f>E153+E154</f>
        <v>0</v>
      </c>
      <c r="F152" s="48">
        <f>F153+F154</f>
        <v>0</v>
      </c>
      <c r="G152" s="48">
        <f>G153+G154</f>
        <v>0</v>
      </c>
    </row>
    <row r="153" spans="1:7" ht="25.5" customHeight="1" thickBot="1">
      <c r="A153" s="36">
        <v>41053600</v>
      </c>
      <c r="B153" s="28" t="s">
        <v>24</v>
      </c>
      <c r="C153" s="48">
        <v>3886733</v>
      </c>
      <c r="D153" s="48">
        <v>1580235</v>
      </c>
      <c r="E153" s="48"/>
      <c r="F153" s="48"/>
      <c r="G153" s="48"/>
    </row>
    <row r="154" spans="1:7" ht="20.100000000000001" customHeight="1" thickBot="1">
      <c r="A154" s="36" t="s">
        <v>198</v>
      </c>
      <c r="B154" s="28" t="s">
        <v>199</v>
      </c>
      <c r="C154" s="48">
        <v>1211173</v>
      </c>
      <c r="D154" s="48">
        <v>394316</v>
      </c>
      <c r="E154" s="48"/>
      <c r="F154" s="48"/>
      <c r="G154" s="48"/>
    </row>
    <row r="155" spans="1:7" ht="20.100000000000001" customHeight="1" thickBot="1">
      <c r="A155" s="36"/>
      <c r="B155" s="26" t="s">
        <v>48</v>
      </c>
      <c r="C155" s="47">
        <f>C156+C157</f>
        <v>17379159</v>
      </c>
      <c r="D155" s="47">
        <f>D156+D157</f>
        <v>7419248</v>
      </c>
      <c r="E155" s="47">
        <f>E156+E157</f>
        <v>0</v>
      </c>
      <c r="F155" s="47">
        <f>F156+F157</f>
        <v>0</v>
      </c>
      <c r="G155" s="47">
        <f>G156+G157</f>
        <v>0</v>
      </c>
    </row>
    <row r="156" spans="1:7" ht="20.100000000000001" customHeight="1" thickBot="1">
      <c r="A156" s="21"/>
      <c r="B156" s="28" t="s">
        <v>29</v>
      </c>
      <c r="C156" s="48">
        <f>C130</f>
        <v>12281253</v>
      </c>
      <c r="D156" s="48">
        <f>D130</f>
        <v>5444697</v>
      </c>
      <c r="E156" s="48">
        <f>E130</f>
        <v>0</v>
      </c>
      <c r="F156" s="48">
        <f>F130</f>
        <v>0</v>
      </c>
      <c r="G156" s="48">
        <f>G130</f>
        <v>0</v>
      </c>
    </row>
    <row r="157" spans="1:7" ht="20.100000000000001" customHeight="1" thickBot="1">
      <c r="A157" s="36"/>
      <c r="B157" s="28" t="s">
        <v>30</v>
      </c>
      <c r="C157" s="48">
        <f>C152</f>
        <v>5097906</v>
      </c>
      <c r="D157" s="48">
        <f>D152</f>
        <v>1974551</v>
      </c>
      <c r="E157" s="48">
        <f>E152</f>
        <v>0</v>
      </c>
      <c r="F157" s="48">
        <f>F152</f>
        <v>0</v>
      </c>
      <c r="G157" s="48">
        <f>G152</f>
        <v>0</v>
      </c>
    </row>
    <row r="158" spans="1:7" ht="40.5" customHeight="1" thickBot="1">
      <c r="A158" s="40"/>
      <c r="B158" s="26" t="s">
        <v>49</v>
      </c>
      <c r="C158" s="47">
        <f>C159+C160</f>
        <v>573869479</v>
      </c>
      <c r="D158" s="47">
        <f>D159+D160</f>
        <v>695738813</v>
      </c>
      <c r="E158" s="47">
        <f>E159+E160</f>
        <v>661506900</v>
      </c>
      <c r="F158" s="47">
        <f>F159+F160</f>
        <v>710552800</v>
      </c>
      <c r="G158" s="47">
        <f>G159+G160</f>
        <v>764196000</v>
      </c>
    </row>
    <row r="159" spans="1:7" ht="36" customHeight="1" thickBot="1">
      <c r="A159" s="40"/>
      <c r="B159" s="26" t="s">
        <v>29</v>
      </c>
      <c r="C159" s="47">
        <f t="shared" ref="C159:G160" si="3">C109+C126+C156</f>
        <v>540730840</v>
      </c>
      <c r="D159" s="47">
        <f t="shared" si="3"/>
        <v>649875097</v>
      </c>
      <c r="E159" s="47">
        <f t="shared" si="3"/>
        <v>626743900</v>
      </c>
      <c r="F159" s="47">
        <f t="shared" si="3"/>
        <v>674836900</v>
      </c>
      <c r="G159" s="47">
        <f t="shared" si="3"/>
        <v>727549200</v>
      </c>
    </row>
    <row r="160" spans="1:7" ht="47.25" customHeight="1" thickBot="1">
      <c r="A160" s="40"/>
      <c r="B160" s="26" t="s">
        <v>30</v>
      </c>
      <c r="C160" s="47">
        <f t="shared" si="3"/>
        <v>33138639</v>
      </c>
      <c r="D160" s="47">
        <f t="shared" si="3"/>
        <v>45863716</v>
      </c>
      <c r="E160" s="47">
        <f t="shared" si="3"/>
        <v>34763000</v>
      </c>
      <c r="F160" s="47">
        <f t="shared" si="3"/>
        <v>35715900</v>
      </c>
      <c r="G160" s="47">
        <f t="shared" si="3"/>
        <v>36646800</v>
      </c>
    </row>
    <row r="161" spans="1:8">
      <c r="A161" s="17"/>
      <c r="B161" s="17"/>
      <c r="C161" s="18"/>
      <c r="D161" s="18"/>
      <c r="E161" s="17"/>
      <c r="F161" s="17"/>
      <c r="G161" s="17"/>
    </row>
    <row r="162" spans="1:8" ht="20.100000000000001" customHeight="1">
      <c r="A162" s="43"/>
      <c r="B162" s="80"/>
      <c r="C162" s="80"/>
      <c r="D162" s="80"/>
      <c r="E162" s="80"/>
      <c r="F162" s="80"/>
      <c r="G162" s="80"/>
    </row>
    <row r="163" spans="1:8" ht="15.75">
      <c r="A163" s="17"/>
      <c r="B163" s="74"/>
      <c r="C163" s="74"/>
      <c r="D163" s="74"/>
      <c r="E163" s="74"/>
      <c r="F163" s="74"/>
      <c r="G163" s="74"/>
    </row>
    <row r="164" spans="1:8" ht="15.75">
      <c r="A164" s="17"/>
      <c r="B164" s="74"/>
      <c r="C164" s="74"/>
      <c r="D164" s="74"/>
      <c r="E164" s="74"/>
      <c r="F164" s="74"/>
      <c r="G164" s="74"/>
    </row>
    <row r="165" spans="1:8" s="16" customFormat="1" ht="18.75">
      <c r="A165" s="72" t="s">
        <v>212</v>
      </c>
      <c r="B165" s="72"/>
      <c r="C165" s="44"/>
      <c r="D165" s="44"/>
      <c r="E165" s="44"/>
      <c r="F165" s="73" t="s">
        <v>213</v>
      </c>
      <c r="G165" s="73"/>
    </row>
    <row r="166" spans="1:8">
      <c r="A166" s="17"/>
      <c r="B166" s="17"/>
      <c r="C166" s="45"/>
      <c r="D166" s="45"/>
      <c r="E166" s="46"/>
      <c r="F166" s="46"/>
      <c r="G166" s="46"/>
      <c r="H166" s="3"/>
    </row>
    <row r="167" spans="1:8">
      <c r="A167" s="17"/>
      <c r="B167" s="17"/>
      <c r="C167" s="18"/>
      <c r="D167" s="18"/>
      <c r="E167" s="17"/>
      <c r="F167" s="17"/>
      <c r="G167" s="17"/>
    </row>
    <row r="168" spans="1:8">
      <c r="A168" s="17"/>
      <c r="B168" s="17"/>
      <c r="C168" s="18"/>
      <c r="D168" s="18"/>
      <c r="E168" s="17"/>
      <c r="F168" s="17"/>
      <c r="G168" s="17"/>
    </row>
    <row r="169" spans="1:8">
      <c r="A169" s="17"/>
      <c r="B169" s="17"/>
      <c r="C169" s="45"/>
      <c r="D169" s="18"/>
      <c r="E169" s="46"/>
      <c r="F169" s="17"/>
      <c r="G169" s="17"/>
    </row>
    <row r="170" spans="1:8">
      <c r="A170" s="17"/>
      <c r="B170" s="17"/>
      <c r="C170" s="18"/>
      <c r="D170" s="18"/>
      <c r="E170" s="46"/>
      <c r="F170" s="46"/>
      <c r="G170" s="46"/>
    </row>
    <row r="171" spans="1:8">
      <c r="A171" s="17"/>
      <c r="B171" s="17"/>
      <c r="C171" s="18"/>
      <c r="D171" s="18"/>
      <c r="E171" s="17"/>
      <c r="F171" s="17"/>
      <c r="G171" s="17"/>
    </row>
    <row r="172" spans="1:8">
      <c r="A172" s="17"/>
      <c r="B172" s="17"/>
      <c r="C172" s="18"/>
      <c r="D172" s="18"/>
      <c r="E172" s="17"/>
      <c r="F172" s="17"/>
      <c r="G172" s="17"/>
    </row>
    <row r="173" spans="1:8">
      <c r="A173" s="17"/>
      <c r="B173" s="17"/>
      <c r="C173" s="18"/>
      <c r="D173" s="18"/>
      <c r="E173" s="17"/>
      <c r="F173" s="17"/>
      <c r="G173" s="17"/>
    </row>
    <row r="174" spans="1:8">
      <c r="A174" s="17"/>
      <c r="B174" s="17"/>
      <c r="C174" s="18"/>
      <c r="D174" s="18"/>
      <c r="E174" s="17"/>
      <c r="F174" s="17"/>
      <c r="G174" s="17"/>
    </row>
    <row r="175" spans="1:8">
      <c r="A175" s="17"/>
      <c r="B175" s="17"/>
      <c r="C175" s="18"/>
      <c r="D175" s="18"/>
      <c r="E175" s="17"/>
      <c r="F175" s="17"/>
      <c r="G175" s="17"/>
    </row>
    <row r="176" spans="1:8">
      <c r="A176" s="17"/>
      <c r="B176" s="17"/>
      <c r="C176" s="18"/>
      <c r="D176" s="18"/>
      <c r="E176" s="17"/>
      <c r="F176" s="17"/>
      <c r="G176" s="17"/>
    </row>
    <row r="177" spans="1:7">
      <c r="A177" s="17"/>
      <c r="B177" s="17"/>
      <c r="C177" s="18"/>
      <c r="D177" s="18"/>
      <c r="E177" s="17"/>
      <c r="F177" s="17"/>
      <c r="G177" s="17"/>
    </row>
    <row r="178" spans="1:7">
      <c r="A178" s="17"/>
      <c r="B178" s="17"/>
      <c r="C178" s="18"/>
      <c r="D178" s="18"/>
      <c r="E178" s="17"/>
      <c r="F178" s="17"/>
      <c r="G178" s="17"/>
    </row>
  </sheetData>
  <mergeCells count="14">
    <mergeCell ref="A5:G5"/>
    <mergeCell ref="A8:G8"/>
    <mergeCell ref="B162:G162"/>
    <mergeCell ref="A11:G11"/>
    <mergeCell ref="A1:H1"/>
    <mergeCell ref="A2:G2"/>
    <mergeCell ref="A3:G3"/>
    <mergeCell ref="A4:G4"/>
    <mergeCell ref="A111:G111"/>
    <mergeCell ref="A165:B165"/>
    <mergeCell ref="F165:G165"/>
    <mergeCell ref="B164:G164"/>
    <mergeCell ref="A128:G128"/>
    <mergeCell ref="B163:G163"/>
  </mergeCells>
  <phoneticPr fontId="8" type="noConversion"/>
  <pageMargins left="0.43307086614173229" right="0.31496062992125984" top="0.47244094488188981" bottom="0.31496062992125984" header="0.31496062992125984" footer="0.15748031496062992"/>
  <pageSetup paperSize="9" scale="53" orientation="portrait" r:id="rId1"/>
  <headerFooter alignWithMargins="0"/>
  <rowBreaks count="2" manualBreakCount="2">
    <brk id="58" max="6" man="1"/>
    <brk id="10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дод.2  (2)</vt:lpstr>
      <vt:lpstr>'дод.2  (2)'!Заголовки_для_печати</vt:lpstr>
      <vt:lpstr>'дод.2  (2)'!Область_печати</vt:lpstr>
    </vt:vector>
  </TitlesOfParts>
  <Company>Інститут Модернізації та Змісту освіти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Світлана</dc:creator>
  <cp:lastModifiedBy>Drukarky</cp:lastModifiedBy>
  <cp:lastPrinted>2021-08-03T09:56:27Z</cp:lastPrinted>
  <dcterms:created xsi:type="dcterms:W3CDTF">2020-06-09T11:48:41Z</dcterms:created>
  <dcterms:modified xsi:type="dcterms:W3CDTF">2021-08-18T12:57:27Z</dcterms:modified>
</cp:coreProperties>
</file>