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kmr-fs01\Організаційний відділ\Прийняті рішення 8 скликання\16 сесія\"/>
    </mc:Choice>
  </mc:AlternateContent>
  <bookViews>
    <workbookView xWindow="0" yWindow="0" windowWidth="19200" windowHeight="10860" tabRatio="837"/>
  </bookViews>
  <sheets>
    <sheet name="Осн. фін. пок." sheetId="14" r:id="rId1"/>
    <sheet name="I. Фін результат" sheetId="20" r:id="rId2"/>
    <sheet name="ІІ. Розр. з бюджетом" sheetId="19" r:id="rId3"/>
    <sheet name="ІІІ. Рух грош. коштів" sheetId="18" r:id="rId4"/>
    <sheet name="IV. Кап. інвестиції" sheetId="3" r:id="rId5"/>
    <sheet name=" V. Коефіцієнти" sheetId="11" r:id="rId6"/>
    <sheet name="6.1. Інша інфо_1" sheetId="10" r:id="rId7"/>
    <sheet name="6.2. Інша інфо_2" sheetId="9" r:id="rId8"/>
  </sheets>
  <externalReferences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</externalReferences>
  <definedNames>
    <definedName name="__123Graph_XGRAPH3" hidden="1">[1]GDP!#REF!</definedName>
    <definedName name="aa">'[2]1993'!$A$1:$IV$3,'[2]1993'!$A$1:$A$65536</definedName>
    <definedName name="ad">'[3]МТР Газ України'!$B$1</definedName>
    <definedName name="as">'[4]МТР Газ України'!$B$1</definedName>
    <definedName name="asdf">[5]Inform!$E$6</definedName>
    <definedName name="asdfg">[5]Inform!$F$2</definedName>
    <definedName name="BuiltIn_Print_Area___1___1">#REF!</definedName>
    <definedName name="ClDate">[6]Inform!$E$6</definedName>
    <definedName name="ClDate_21">[7]Inform!$E$6</definedName>
    <definedName name="ClDate_25">[7]Inform!$E$6</definedName>
    <definedName name="ClDate_6">[8]Inform!$E$6</definedName>
    <definedName name="CompName">[6]Inform!$F$2</definedName>
    <definedName name="CompName_21">[7]Inform!$F$2</definedName>
    <definedName name="CompName_25">[7]Inform!$F$2</definedName>
    <definedName name="CompName_6">[8]Inform!$F$2</definedName>
    <definedName name="CompNameE">[6]Inform!$G$2</definedName>
    <definedName name="CompNameE_21">[7]Inform!$G$2</definedName>
    <definedName name="CompNameE_25">[7]Inform!$G$2</definedName>
    <definedName name="CompNameE_6">[8]Inform!$G$2</definedName>
    <definedName name="Cost_Category_National_ID">#REF!</definedName>
    <definedName name="Cе511">#REF!</definedName>
    <definedName name="d">'[9]МТР Газ України'!$B$4</definedName>
    <definedName name="dCPIb">[10]попер_роз!#REF!</definedName>
    <definedName name="dPPIb">[10]попер_роз!#REF!</definedName>
    <definedName name="ds">'[11]7  Інші витрати'!#REF!</definedName>
    <definedName name="Fact_Type_ID">#REF!</definedName>
    <definedName name="G">'[12]МТР Газ України'!$B$1</definedName>
    <definedName name="ij1sssss">'[13]7  Інші витрати'!#REF!</definedName>
    <definedName name="LastItem">[14]Лист1!$A$1</definedName>
    <definedName name="Load">'[15]МТР Газ України'!$B$4</definedName>
    <definedName name="Load_ID">'[16]МТР Газ України'!$B$4</definedName>
    <definedName name="Load_ID_10">'[17]7  Інші витрати'!#REF!</definedName>
    <definedName name="Load_ID_11">'[18]МТР Газ України'!$B$4</definedName>
    <definedName name="Load_ID_12">'[18]МТР Газ України'!$B$4</definedName>
    <definedName name="Load_ID_13">'[18]МТР Газ України'!$B$4</definedName>
    <definedName name="Load_ID_14">'[18]МТР Газ України'!$B$4</definedName>
    <definedName name="Load_ID_15">'[18]МТР Газ України'!$B$4</definedName>
    <definedName name="Load_ID_16">'[18]МТР Газ України'!$B$4</definedName>
    <definedName name="Load_ID_17">'[18]МТР Газ України'!$B$4</definedName>
    <definedName name="Load_ID_18">'[19]МТР Газ України'!$B$4</definedName>
    <definedName name="Load_ID_19">'[20]МТР Газ України'!$B$4</definedName>
    <definedName name="Load_ID_20">'[19]МТР Газ України'!$B$4</definedName>
    <definedName name="Load_ID_200">'[15]МТР Газ України'!$B$4</definedName>
    <definedName name="Load_ID_21">'[21]МТР Газ України'!$B$4</definedName>
    <definedName name="Load_ID_23">'[20]МТР Газ України'!$B$4</definedName>
    <definedName name="Load_ID_25">'[21]МТР Газ України'!$B$4</definedName>
    <definedName name="Load_ID_542">'[22]МТР Газ України'!$B$4</definedName>
    <definedName name="Load_ID_6">'[18]МТР Газ України'!$B$4</definedName>
    <definedName name="OpDate">[6]Inform!$E$5</definedName>
    <definedName name="OpDate_21">[7]Inform!$E$5</definedName>
    <definedName name="OpDate_25">[7]Inform!$E$5</definedName>
    <definedName name="OpDate_6">[8]Inform!$E$5</definedName>
    <definedName name="QR">[23]Inform!$E$5</definedName>
    <definedName name="qw">[5]Inform!$E$5</definedName>
    <definedName name="qwert">[5]Inform!$G$2</definedName>
    <definedName name="qwerty">'[4]МТР Газ України'!$B$4</definedName>
    <definedName name="ShowFil">[14]!ShowFil</definedName>
    <definedName name="SU_ID">#REF!</definedName>
    <definedName name="Time_ID">'[16]МТР Газ України'!$B$1</definedName>
    <definedName name="Time_ID_10">'[17]7  Інші витрати'!#REF!</definedName>
    <definedName name="Time_ID_11">'[18]МТР Газ України'!$B$1</definedName>
    <definedName name="Time_ID_12">'[18]МТР Газ України'!$B$1</definedName>
    <definedName name="Time_ID_13">'[18]МТР Газ України'!$B$1</definedName>
    <definedName name="Time_ID_14">'[18]МТР Газ України'!$B$1</definedName>
    <definedName name="Time_ID_15">'[18]МТР Газ України'!$B$1</definedName>
    <definedName name="Time_ID_16">'[18]МТР Газ України'!$B$1</definedName>
    <definedName name="Time_ID_17">'[18]МТР Газ України'!$B$1</definedName>
    <definedName name="Time_ID_18">'[19]МТР Газ України'!$B$1</definedName>
    <definedName name="Time_ID_19">'[20]МТР Газ України'!$B$1</definedName>
    <definedName name="Time_ID_20">'[19]МТР Газ України'!$B$1</definedName>
    <definedName name="Time_ID_21">'[21]МТР Газ України'!$B$1</definedName>
    <definedName name="Time_ID_23">'[20]МТР Газ України'!$B$1</definedName>
    <definedName name="Time_ID_25">'[21]МТР Газ України'!$B$1</definedName>
    <definedName name="Time_ID_6">'[18]МТР Газ України'!$B$1</definedName>
    <definedName name="Time_ID0">'[16]МТР Газ України'!$F$1</definedName>
    <definedName name="Time_ID0_10">'[17]7  Інші витрати'!#REF!</definedName>
    <definedName name="Time_ID0_11">'[18]МТР Газ України'!$F$1</definedName>
    <definedName name="Time_ID0_12">'[18]МТР Газ України'!$F$1</definedName>
    <definedName name="Time_ID0_13">'[18]МТР Газ України'!$F$1</definedName>
    <definedName name="Time_ID0_14">'[18]МТР Газ України'!$F$1</definedName>
    <definedName name="Time_ID0_15">'[18]МТР Газ України'!$F$1</definedName>
    <definedName name="Time_ID0_16">'[18]МТР Газ України'!$F$1</definedName>
    <definedName name="Time_ID0_17">'[18]МТР Газ України'!$F$1</definedName>
    <definedName name="Time_ID0_18">'[19]МТР Газ України'!$F$1</definedName>
    <definedName name="Time_ID0_19">'[20]МТР Газ України'!$F$1</definedName>
    <definedName name="Time_ID0_20">'[19]МТР Газ України'!$F$1</definedName>
    <definedName name="Time_ID0_21">'[21]МТР Газ України'!$F$1</definedName>
    <definedName name="Time_ID0_23">'[20]МТР Газ України'!$F$1</definedName>
    <definedName name="Time_ID0_25">'[21]МТР Газ України'!$F$1</definedName>
    <definedName name="Time_ID0_6">'[18]МТР Газ України'!$F$1</definedName>
    <definedName name="ttttttt">#REF!</definedName>
    <definedName name="Unit">[6]Inform!$E$38</definedName>
    <definedName name="Unit_21">[7]Inform!$E$38</definedName>
    <definedName name="Unit_25">[7]Inform!$E$38</definedName>
    <definedName name="Unit_6">[8]Inform!$E$38</definedName>
    <definedName name="WQER">'[24]МТР Газ України'!$B$4</definedName>
    <definedName name="wr">'[24]МТР Газ України'!$B$4</definedName>
    <definedName name="yyyy">#REF!</definedName>
    <definedName name="zx">'[4]МТР Газ України'!$F$1</definedName>
    <definedName name="zxc">[5]Inform!$E$38</definedName>
    <definedName name="а">'[13]7  Інші витрати'!#REF!</definedName>
    <definedName name="ав">#REF!</definedName>
    <definedName name="аен">'[24]МТР Газ України'!$B$4</definedName>
    <definedName name="_xlnm.Database">'[25]Ener '!$A$1:$G$2645</definedName>
    <definedName name="в">'[26]МТР Газ України'!$F$1</definedName>
    <definedName name="ватт">'[27]БАЗА  '!#REF!</definedName>
    <definedName name="Д">'[15]МТР Газ України'!$B$4</definedName>
    <definedName name="е">#REF!</definedName>
    <definedName name="є">#REF!</definedName>
    <definedName name="_xlnm.Print_Titles" localSheetId="5">' V. Коефіцієнти'!$5:$5</definedName>
    <definedName name="_xlnm.Print_Titles" localSheetId="1">'I. Фін результат'!$3:$5</definedName>
    <definedName name="_xlnm.Print_Titles" localSheetId="2">'ІІ. Розр. з бюджетом'!$3:$5</definedName>
    <definedName name="_xlnm.Print_Titles" localSheetId="3">'ІІІ. Рух грош. коштів'!$3:$5</definedName>
    <definedName name="_xlnm.Print_Titles" localSheetId="0">'Осн. фін. пок.'!$37:$39</definedName>
    <definedName name="Заголовки_для_печати_МИ">'[28]1993'!$A$1:$IV$3,'[28]1993'!$A$1:$A$65536</definedName>
    <definedName name="і">[29]Inform!$F$2</definedName>
    <definedName name="ів">#REF!</definedName>
    <definedName name="ів___0">#REF!</definedName>
    <definedName name="ів_22">#REF!</definedName>
    <definedName name="ів_26">#REF!</definedName>
    <definedName name="іваіа">'[30]7  Інші витрати'!#REF!</definedName>
    <definedName name="іваф">#REF!</definedName>
    <definedName name="івів">'[12]МТР Газ України'!$B$1</definedName>
    <definedName name="іцу">[23]Inform!$G$2</definedName>
    <definedName name="йуц">#REF!</definedName>
    <definedName name="йцу">#REF!</definedName>
    <definedName name="йцуйй">#REF!</definedName>
    <definedName name="йцукц">'[30]7  Інші витрати'!#REF!</definedName>
    <definedName name="КЕ">#REF!</definedName>
    <definedName name="КЕ___0">#REF!</definedName>
    <definedName name="КЕ_22">#REF!</definedName>
    <definedName name="КЕ_26">#REF!</definedName>
    <definedName name="кен">#REF!</definedName>
    <definedName name="л">#REF!</definedName>
    <definedName name="_xlnm.Print_Area" localSheetId="5">' V. Коефіцієнти'!$A$1:$H$24</definedName>
    <definedName name="_xlnm.Print_Area" localSheetId="6">'6.1. Інша інфо_1'!$A$1:$O$75</definedName>
    <definedName name="_xlnm.Print_Area" localSheetId="7">'6.2. Інша інфо_2'!$A$1:$AE$59</definedName>
    <definedName name="_xlnm.Print_Area" localSheetId="4">'IV. Кап. інвестиції'!$A$1:$J$15</definedName>
    <definedName name="_xlnm.Print_Area" localSheetId="2">'ІІ. Розр. з бюджетом'!$A$1:$J$46</definedName>
    <definedName name="_xlnm.Print_Area" localSheetId="3">'ІІІ. Рух грош. коштів'!$A$1:$J$74</definedName>
    <definedName name="_xlnm.Print_Area" localSheetId="0">'Осн. фін. пок.'!$A$1:$J$131</definedName>
    <definedName name="п">'[13]7  Інші витрати'!#REF!</definedName>
    <definedName name="пдв">'[15]МТР Газ України'!$B$4</definedName>
    <definedName name="пдв_утг">'[15]МТР Газ України'!$F$1</definedName>
    <definedName name="План">#REF!</definedName>
    <definedName name="Порівняльний_розрахунок_ціни_природного_газу__що_експортується____________________________________________________________________________________________________________________НАК__Нафтогаз_України___у_2005_році.">#REF!</definedName>
    <definedName name="ппп">[31]Inform!$E$6</definedName>
    <definedName name="р">#REF!</definedName>
    <definedName name="т">[32]Inform!$E$6</definedName>
    <definedName name="тариф">[33]Inform!$G$2</definedName>
    <definedName name="уйцукйцуйу">#REF!</definedName>
    <definedName name="уке">[34]Inform!$G$2</definedName>
    <definedName name="УТГ">'[15]МТР Газ України'!$B$4</definedName>
    <definedName name="фів">'[24]МТР Газ України'!$B$4</definedName>
    <definedName name="фіваіф">'[30]7  Інші витрати'!#REF!</definedName>
    <definedName name="фф">'[26]МТР Газ України'!$F$1</definedName>
    <definedName name="ц">'[13]7  Інші витрати'!#REF!</definedName>
    <definedName name="ччч">'[35]БАЗА  '!#REF!</definedName>
    <definedName name="ш">#REF!</definedName>
  </definedNames>
  <calcPr calcId="162913"/>
</workbook>
</file>

<file path=xl/calcChain.xml><?xml version="1.0" encoding="utf-8"?>
<calcChain xmlns="http://schemas.openxmlformats.org/spreadsheetml/2006/main">
  <c r="F20" i="19" l="1"/>
  <c r="I20" i="19"/>
  <c r="H20" i="19"/>
  <c r="G20" i="19"/>
  <c r="I100" i="20"/>
  <c r="H100" i="20"/>
  <c r="G100" i="20"/>
  <c r="J100" i="20"/>
  <c r="F123" i="14"/>
  <c r="F41" i="14"/>
  <c r="F81" i="14"/>
  <c r="C95" i="20"/>
  <c r="F74" i="14"/>
  <c r="C123" i="14"/>
  <c r="O53" i="9"/>
  <c r="Q53" i="9"/>
  <c r="S53" i="9"/>
  <c r="M46" i="9"/>
  <c r="G53" i="9"/>
  <c r="I53" i="9"/>
  <c r="K53" i="9"/>
  <c r="E53" i="9"/>
  <c r="AC20" i="9"/>
  <c r="AC21" i="9"/>
  <c r="AC22" i="9"/>
  <c r="W23" i="9"/>
  <c r="Q23" i="9"/>
  <c r="AC19" i="9"/>
  <c r="Z20" i="9"/>
  <c r="Z21" i="9"/>
  <c r="Z22" i="9"/>
  <c r="T23" i="9"/>
  <c r="Z23" i="9" s="1"/>
  <c r="Z19" i="9"/>
  <c r="AC8" i="9"/>
  <c r="AC9" i="9"/>
  <c r="AC10" i="9"/>
  <c r="V11" i="9"/>
  <c r="N11" i="9"/>
  <c r="AC7" i="9"/>
  <c r="Z8" i="9"/>
  <c r="Z9" i="9"/>
  <c r="Z10" i="9"/>
  <c r="R11" i="9"/>
  <c r="Z7" i="9"/>
  <c r="K60" i="10"/>
  <c r="G114" i="14"/>
  <c r="H114" i="14"/>
  <c r="I114" i="14"/>
  <c r="J114" i="14"/>
  <c r="G110" i="14"/>
  <c r="H110" i="14"/>
  <c r="I110" i="14"/>
  <c r="J110" i="14"/>
  <c r="C114" i="14"/>
  <c r="D114" i="14"/>
  <c r="E114" i="14"/>
  <c r="C110" i="14"/>
  <c r="D110" i="14"/>
  <c r="E110" i="14"/>
  <c r="F115" i="14"/>
  <c r="F116" i="14"/>
  <c r="F117" i="14"/>
  <c r="F111" i="14"/>
  <c r="F112" i="14"/>
  <c r="F113" i="14"/>
  <c r="D75" i="10"/>
  <c r="G75" i="10"/>
  <c r="J75" i="10"/>
  <c r="M75" i="10" s="1"/>
  <c r="M72" i="10"/>
  <c r="M69" i="10"/>
  <c r="M66" i="10"/>
  <c r="F125" i="14"/>
  <c r="C125" i="14"/>
  <c r="F126" i="14"/>
  <c r="C126" i="14"/>
  <c r="F127" i="14"/>
  <c r="C127" i="14"/>
  <c r="E125" i="14"/>
  <c r="E126" i="14"/>
  <c r="E127" i="14"/>
  <c r="E124" i="14"/>
  <c r="D124" i="14"/>
  <c r="D125" i="14"/>
  <c r="D126" i="14"/>
  <c r="D127" i="14"/>
  <c r="D123" i="14"/>
  <c r="E123" i="14"/>
  <c r="F121" i="14"/>
  <c r="F122" i="14"/>
  <c r="F120" i="14"/>
  <c r="E121" i="14"/>
  <c r="E122" i="14"/>
  <c r="E120" i="14"/>
  <c r="D121" i="14"/>
  <c r="D122" i="14"/>
  <c r="D120" i="14"/>
  <c r="C121" i="14"/>
  <c r="C122" i="14"/>
  <c r="C120" i="14"/>
  <c r="D41" i="14"/>
  <c r="D62" i="20"/>
  <c r="D47" i="14" s="1"/>
  <c r="D51" i="14"/>
  <c r="D52" i="14"/>
  <c r="D53" i="14"/>
  <c r="D54" i="14"/>
  <c r="D58" i="14"/>
  <c r="D59" i="14"/>
  <c r="D60" i="14"/>
  <c r="D61" i="14"/>
  <c r="E41" i="14"/>
  <c r="E62" i="20"/>
  <c r="E47" i="14" s="1"/>
  <c r="E51" i="14"/>
  <c r="E52" i="14"/>
  <c r="E53" i="14"/>
  <c r="E54" i="14"/>
  <c r="E58" i="14"/>
  <c r="E59" i="14"/>
  <c r="E60" i="14"/>
  <c r="E61" i="14"/>
  <c r="C41" i="14"/>
  <c r="C45" i="14"/>
  <c r="C46" i="14"/>
  <c r="C62" i="20"/>
  <c r="C47" i="14" s="1"/>
  <c r="C52" i="14"/>
  <c r="C54" i="14"/>
  <c r="C51" i="14"/>
  <c r="C53" i="14"/>
  <c r="C55" i="14"/>
  <c r="C56" i="14"/>
  <c r="C58" i="14"/>
  <c r="C59" i="14"/>
  <c r="C60" i="14"/>
  <c r="C61" i="14"/>
  <c r="C88" i="14"/>
  <c r="D95" i="20"/>
  <c r="D97" i="20"/>
  <c r="E95" i="20"/>
  <c r="E97" i="20"/>
  <c r="C94" i="20"/>
  <c r="C96" i="20"/>
  <c r="C97" i="20"/>
  <c r="D88" i="14"/>
  <c r="E88" i="14"/>
  <c r="D80" i="14"/>
  <c r="D85" i="14"/>
  <c r="E80" i="14"/>
  <c r="E85" i="14"/>
  <c r="F80" i="14"/>
  <c r="C83" i="14"/>
  <c r="C84" i="14"/>
  <c r="C80" i="14"/>
  <c r="C85" i="14"/>
  <c r="D81" i="14"/>
  <c r="E81" i="14"/>
  <c r="C81" i="14"/>
  <c r="F85" i="14"/>
  <c r="D84" i="14"/>
  <c r="F83" i="14"/>
  <c r="D83" i="14"/>
  <c r="E83" i="14"/>
  <c r="C74" i="14"/>
  <c r="D76" i="14"/>
  <c r="E76" i="14"/>
  <c r="C76" i="14"/>
  <c r="C75" i="14"/>
  <c r="D73" i="14"/>
  <c r="E73" i="14"/>
  <c r="C73" i="14"/>
  <c r="D72" i="14"/>
  <c r="E72" i="14"/>
  <c r="C72" i="14"/>
  <c r="D71" i="14"/>
  <c r="E71" i="14"/>
  <c r="C71" i="14"/>
  <c r="D70" i="14"/>
  <c r="E70" i="14"/>
  <c r="C70" i="14"/>
  <c r="D69" i="14"/>
  <c r="E69" i="14"/>
  <c r="C69" i="14"/>
  <c r="D68" i="14"/>
  <c r="E68" i="14"/>
  <c r="C68" i="14"/>
  <c r="D67" i="14"/>
  <c r="E67" i="14"/>
  <c r="C67" i="14"/>
  <c r="D66" i="14"/>
  <c r="E66" i="14"/>
  <c r="C66" i="14"/>
  <c r="E75" i="14"/>
  <c r="D75" i="14"/>
  <c r="D74" i="14"/>
  <c r="E74" i="14"/>
  <c r="F68" i="14"/>
  <c r="F69" i="14"/>
  <c r="F70" i="14"/>
  <c r="F71" i="14"/>
  <c r="F72" i="14"/>
  <c r="F73" i="14"/>
  <c r="F76" i="14"/>
  <c r="D8" i="19"/>
  <c r="E8" i="19"/>
  <c r="J62" i="14"/>
  <c r="D42" i="14"/>
  <c r="H97" i="20"/>
  <c r="I97" i="20"/>
  <c r="J97" i="20"/>
  <c r="G97" i="20"/>
  <c r="H96" i="20"/>
  <c r="I96" i="20"/>
  <c r="J96" i="20"/>
  <c r="G96" i="20"/>
  <c r="D96" i="20"/>
  <c r="E96" i="20"/>
  <c r="H95" i="20"/>
  <c r="I95" i="20"/>
  <c r="J95" i="20"/>
  <c r="G95" i="20"/>
  <c r="H94" i="20"/>
  <c r="H98" i="20" s="1"/>
  <c r="I94" i="20"/>
  <c r="J94" i="20"/>
  <c r="G94" i="20"/>
  <c r="D94" i="20"/>
  <c r="E94" i="20"/>
  <c r="D44" i="14"/>
  <c r="D77" i="20"/>
  <c r="D56" i="14" s="1"/>
  <c r="E44" i="14"/>
  <c r="E45" i="14"/>
  <c r="E77" i="20"/>
  <c r="E56" i="14" s="1"/>
  <c r="F50" i="20"/>
  <c r="F51" i="20"/>
  <c r="F52" i="20"/>
  <c r="F53" i="20"/>
  <c r="F54" i="20"/>
  <c r="F55" i="20"/>
  <c r="F63" i="20"/>
  <c r="F64" i="20"/>
  <c r="F65" i="20"/>
  <c r="F66" i="20"/>
  <c r="F67" i="20"/>
  <c r="F68" i="20"/>
  <c r="F71" i="20"/>
  <c r="F52" i="14" s="1"/>
  <c r="F73" i="20"/>
  <c r="F54" i="14" s="1"/>
  <c r="F78" i="20"/>
  <c r="F79" i="20"/>
  <c r="F81" i="20"/>
  <c r="F58" i="14" s="1"/>
  <c r="F84" i="20"/>
  <c r="F61" i="14" s="1"/>
  <c r="G62" i="20"/>
  <c r="G77" i="20"/>
  <c r="F45" i="14"/>
  <c r="H62" i="20"/>
  <c r="H77" i="20"/>
  <c r="I62" i="20"/>
  <c r="I77" i="20"/>
  <c r="J62" i="20"/>
  <c r="J77" i="20"/>
  <c r="D46" i="14"/>
  <c r="E46" i="14"/>
  <c r="F59" i="20"/>
  <c r="F60" i="20"/>
  <c r="G88" i="20"/>
  <c r="D55" i="14"/>
  <c r="D88" i="20"/>
  <c r="E55" i="14"/>
  <c r="F70" i="20"/>
  <c r="F51" i="14" s="1"/>
  <c r="F72" i="20"/>
  <c r="F53" i="14" s="1"/>
  <c r="F75" i="20"/>
  <c r="F82" i="20"/>
  <c r="F59" i="14" s="1"/>
  <c r="F83" i="20"/>
  <c r="F60" i="14" s="1"/>
  <c r="F55" i="14"/>
  <c r="I88" i="20"/>
  <c r="J88" i="20"/>
  <c r="F90" i="20"/>
  <c r="F47" i="20"/>
  <c r="F45" i="20"/>
  <c r="F44" i="20"/>
  <c r="F43" i="20"/>
  <c r="F42" i="20"/>
  <c r="F41" i="20"/>
  <c r="F39" i="20"/>
  <c r="F38" i="20"/>
  <c r="F31" i="20"/>
  <c r="F30" i="20"/>
  <c r="F29" i="20"/>
  <c r="F12" i="19"/>
  <c r="F13" i="19"/>
  <c r="F15" i="19"/>
  <c r="F16" i="19"/>
  <c r="F17" i="19"/>
  <c r="G32" i="9"/>
  <c r="G33" i="9"/>
  <c r="G34" i="9"/>
  <c r="G35" i="9"/>
  <c r="AB32" i="9"/>
  <c r="AB36" i="9" s="1"/>
  <c r="AC32" i="9"/>
  <c r="AD32" i="9"/>
  <c r="AE32" i="9"/>
  <c r="AA32" i="9"/>
  <c r="AB33" i="9"/>
  <c r="AC33" i="9"/>
  <c r="AD33" i="9"/>
  <c r="AE33" i="9"/>
  <c r="AB34" i="9"/>
  <c r="AC34" i="9"/>
  <c r="AD34" i="9"/>
  <c r="AE34" i="9"/>
  <c r="AB35" i="9"/>
  <c r="AC35" i="9"/>
  <c r="AC36" i="9" s="1"/>
  <c r="AD35" i="9"/>
  <c r="AE35" i="9"/>
  <c r="L32" i="9"/>
  <c r="L33" i="9"/>
  <c r="L34" i="9"/>
  <c r="L35" i="9"/>
  <c r="Q32" i="9"/>
  <c r="Q33" i="9"/>
  <c r="Q34" i="9"/>
  <c r="Q35" i="9"/>
  <c r="V32" i="9"/>
  <c r="V33" i="9"/>
  <c r="V34" i="9"/>
  <c r="V35" i="9"/>
  <c r="F67" i="14"/>
  <c r="F14" i="19"/>
  <c r="F11" i="19"/>
  <c r="F10" i="19"/>
  <c r="F9" i="19"/>
  <c r="M52" i="9"/>
  <c r="M51" i="9"/>
  <c r="M50" i="9"/>
  <c r="M49" i="9"/>
  <c r="M48" i="9"/>
  <c r="M47" i="9"/>
  <c r="AD36" i="9"/>
  <c r="Z36" i="9"/>
  <c r="Y36" i="9"/>
  <c r="X36" i="9"/>
  <c r="W36" i="9"/>
  <c r="U36" i="9"/>
  <c r="T36" i="9"/>
  <c r="S36" i="9"/>
  <c r="R36" i="9"/>
  <c r="P36" i="9"/>
  <c r="O36" i="9"/>
  <c r="N36" i="9"/>
  <c r="M36" i="9"/>
  <c r="K36" i="9"/>
  <c r="J36" i="9"/>
  <c r="I36" i="9"/>
  <c r="H36" i="9"/>
  <c r="F12" i="3"/>
  <c r="B50" i="14"/>
  <c r="C88" i="20"/>
  <c r="F66" i="14"/>
  <c r="F75" i="14"/>
  <c r="H88" i="20"/>
  <c r="C44" i="14"/>
  <c r="H62" i="14"/>
  <c r="F62" i="20" l="1"/>
  <c r="F47" i="14" s="1"/>
  <c r="G89" i="20"/>
  <c r="J89" i="20"/>
  <c r="H89" i="20"/>
  <c r="D89" i="20"/>
  <c r="F94" i="20"/>
  <c r="F95" i="20"/>
  <c r="AE36" i="9"/>
  <c r="M53" i="9"/>
  <c r="V36" i="9"/>
  <c r="Q36" i="9"/>
  <c r="L36" i="9"/>
  <c r="AA34" i="9"/>
  <c r="AA33" i="9"/>
  <c r="G36" i="9"/>
  <c r="F77" i="20"/>
  <c r="F56" i="14" s="1"/>
  <c r="AC11" i="9"/>
  <c r="AC23" i="9"/>
  <c r="F96" i="20"/>
  <c r="F97" i="20"/>
  <c r="E89" i="20"/>
  <c r="C69" i="20"/>
  <c r="D69" i="20"/>
  <c r="D80" i="20" s="1"/>
  <c r="D85" i="20" s="1"/>
  <c r="I89" i="20"/>
  <c r="C89" i="20"/>
  <c r="E119" i="14"/>
  <c r="F114" i="14"/>
  <c r="F119" i="14"/>
  <c r="Z11" i="9"/>
  <c r="D119" i="14"/>
  <c r="D43" i="14"/>
  <c r="G80" i="20"/>
  <c r="G85" i="20" s="1"/>
  <c r="D98" i="20"/>
  <c r="D49" i="14" s="1"/>
  <c r="I80" i="20"/>
  <c r="I85" i="20" s="1"/>
  <c r="I98" i="20"/>
  <c r="C85" i="20"/>
  <c r="C98" i="20"/>
  <c r="C49" i="14" s="1"/>
  <c r="G62" i="14"/>
  <c r="E82" i="14"/>
  <c r="J80" i="20"/>
  <c r="J85" i="20" s="1"/>
  <c r="J98" i="20"/>
  <c r="F88" i="14"/>
  <c r="F88" i="20"/>
  <c r="E84" i="14"/>
  <c r="F84" i="14"/>
  <c r="J63" i="14"/>
  <c r="F64" i="14"/>
  <c r="F63" i="14"/>
  <c r="H63" i="14"/>
  <c r="F44" i="14"/>
  <c r="I62" i="14"/>
  <c r="H80" i="20"/>
  <c r="H85" i="20" s="1"/>
  <c r="AA35" i="9"/>
  <c r="D45" i="14"/>
  <c r="C42" i="14"/>
  <c r="C43" i="14" s="1"/>
  <c r="E69" i="20"/>
  <c r="C119" i="14"/>
  <c r="F110" i="14"/>
  <c r="F42" i="14"/>
  <c r="F43" i="14" s="1"/>
  <c r="F124" i="14"/>
  <c r="F46" i="14"/>
  <c r="E42" i="14"/>
  <c r="E43" i="14" s="1"/>
  <c r="E88" i="20"/>
  <c r="C124" i="14"/>
  <c r="AA36" i="9" l="1"/>
  <c r="F69" i="20"/>
  <c r="F80" i="20" s="1"/>
  <c r="F85" i="20" s="1"/>
  <c r="F89" i="20"/>
  <c r="D48" i="14"/>
  <c r="D57" i="14" s="1"/>
  <c r="D62" i="14" s="1"/>
  <c r="E86" i="14"/>
  <c r="G37" i="9"/>
  <c r="AA37" i="9" s="1"/>
  <c r="L37" i="9"/>
  <c r="Q37" i="9"/>
  <c r="V37" i="9"/>
  <c r="F48" i="14"/>
  <c r="F57" i="14" s="1"/>
  <c r="F62" i="14" s="1"/>
  <c r="C48" i="14"/>
  <c r="C57" i="14" s="1"/>
  <c r="C62" i="14" s="1"/>
  <c r="D82" i="14"/>
  <c r="D86" i="14" s="1"/>
  <c r="C82" i="14"/>
  <c r="C86" i="14" s="1"/>
  <c r="C64" i="14"/>
  <c r="C63" i="14"/>
  <c r="D64" i="14"/>
  <c r="D63" i="14"/>
  <c r="G63" i="14"/>
  <c r="F98" i="20"/>
  <c r="F49" i="14" s="1"/>
  <c r="G98" i="20"/>
  <c r="E48" i="14"/>
  <c r="E57" i="14" s="1"/>
  <c r="E62" i="14" s="1"/>
  <c r="E80" i="20"/>
  <c r="E85" i="20" s="1"/>
  <c r="E98" i="20"/>
  <c r="E49" i="14" s="1"/>
  <c r="I63" i="14"/>
  <c r="E63" i="14" l="1"/>
  <c r="E64" i="14"/>
  <c r="F82" i="14"/>
  <c r="F86" i="14" s="1"/>
  <c r="F50" i="14"/>
</calcChain>
</file>

<file path=xl/sharedStrings.xml><?xml version="1.0" encoding="utf-8"?>
<sst xmlns="http://schemas.openxmlformats.org/spreadsheetml/2006/main" count="951" uniqueCount="465">
  <si>
    <t>Код рядка</t>
  </si>
  <si>
    <t>капітальне будівництво</t>
  </si>
  <si>
    <t>придбання (виготовлення) основних засобів</t>
  </si>
  <si>
    <t>придбання (створення) нематеріальних активів</t>
  </si>
  <si>
    <t>Фінансовий результат від операційної діяльності</t>
  </si>
  <si>
    <t>Витрати на оплату праці</t>
  </si>
  <si>
    <t>Відрахування на соціальні заходи</t>
  </si>
  <si>
    <t>Амортизація</t>
  </si>
  <si>
    <t>за ЗКГНГ</t>
  </si>
  <si>
    <t>за СПОДУ</t>
  </si>
  <si>
    <t xml:space="preserve">за  КВЕД  </t>
  </si>
  <si>
    <t xml:space="preserve">Місцезнаходження  </t>
  </si>
  <si>
    <t xml:space="preserve">Телефон </t>
  </si>
  <si>
    <t xml:space="preserve">Прізвище та ініціали керівника  </t>
  </si>
  <si>
    <t xml:space="preserve">Підприємство  </t>
  </si>
  <si>
    <t xml:space="preserve">Організаційно-правова форма </t>
  </si>
  <si>
    <t xml:space="preserve">Вид економічної діяльності    </t>
  </si>
  <si>
    <t xml:space="preserve">Галузь     </t>
  </si>
  <si>
    <t xml:space="preserve">Код рядка </t>
  </si>
  <si>
    <t>Усього доходів</t>
  </si>
  <si>
    <t>Додаток 1</t>
  </si>
  <si>
    <t>(найменування органу, який розглянув фінансовий план)</t>
  </si>
  <si>
    <t>Територія</t>
  </si>
  <si>
    <t>Форма власності</t>
  </si>
  <si>
    <t>Плановий рік (усього)</t>
  </si>
  <si>
    <t>витрати на страхові послуги</t>
  </si>
  <si>
    <t>витрати на аудиторські послуги</t>
  </si>
  <si>
    <t>Валовий прибуток (збиток)</t>
  </si>
  <si>
    <t xml:space="preserve">прибуток </t>
  </si>
  <si>
    <t>збиток</t>
  </si>
  <si>
    <t>Резервний фонд</t>
  </si>
  <si>
    <t>витрати на паливо та енергію</t>
  </si>
  <si>
    <t>Інші операційні витрати</t>
  </si>
  <si>
    <t>придбання (виготовлення) інших необоротних матеріальних активів</t>
  </si>
  <si>
    <t>Факт минулого року</t>
  </si>
  <si>
    <t>Чистий грошовий потік</t>
  </si>
  <si>
    <t>Забезпечення</t>
  </si>
  <si>
    <t>х</t>
  </si>
  <si>
    <t>Фінансовий план поточного року</t>
  </si>
  <si>
    <t>витрати на службові відрядження</t>
  </si>
  <si>
    <t>витрати на зв’язок</t>
  </si>
  <si>
    <t>витрати на оплату праці</t>
  </si>
  <si>
    <t>відрахування на соціальні заходи</t>
  </si>
  <si>
    <t>амортизація основних засобів і нематеріальних активів загальногосподарського призначення</t>
  </si>
  <si>
    <t>витрати на операційну оренду основних засобів та роялті, що мають загальногосподарське призначення</t>
  </si>
  <si>
    <t>витрати на страхування майна загальногосподарського призначення</t>
  </si>
  <si>
    <t>витрати на страхування загальногосподарського персоналу</t>
  </si>
  <si>
    <t xml:space="preserve">організаційно-технічні послуги </t>
  </si>
  <si>
    <t>юридичні послуги</t>
  </si>
  <si>
    <t>послуги з оцінки майна</t>
  </si>
  <si>
    <t>витрати на охорону праці загальногосподарського персоналу</t>
  </si>
  <si>
    <t xml:space="preserve">витрати на підвищення кваліфікації та перепідготовку кадрів </t>
  </si>
  <si>
    <t>витрати на поліпшення основних фондів</t>
  </si>
  <si>
    <t>відрахування до резерву сумнівних боргів</t>
  </si>
  <si>
    <t>№ з/п</t>
  </si>
  <si>
    <t xml:space="preserve">Надходження від продажу акцій та облігацій </t>
  </si>
  <si>
    <t xml:space="preserve">Придбання акцій та облігацій  </t>
  </si>
  <si>
    <t>Залучення кредитних коштів</t>
  </si>
  <si>
    <t>Усього</t>
  </si>
  <si>
    <t>Відсоток</t>
  </si>
  <si>
    <t>Залишок нерозподіленого прибутку (непокритого збитку) на початок звітного періоду</t>
  </si>
  <si>
    <t>Залишок нерозподіленого прибутку (непокритого збитку) на кінець звітного періоду</t>
  </si>
  <si>
    <t>відрахування до недержавних пенсійних фондів</t>
  </si>
  <si>
    <t>витрати на консалтингові послуги</t>
  </si>
  <si>
    <t>амортизація основних засобів і нематеріальних активів</t>
  </si>
  <si>
    <t>консультаційні та інформаційні послуги</t>
  </si>
  <si>
    <t>План поточного року</t>
  </si>
  <si>
    <t>Зобов'язання</t>
  </si>
  <si>
    <t xml:space="preserve">Сума, валюта за договорами </t>
  </si>
  <si>
    <t>Процентна ставка</t>
  </si>
  <si>
    <t>модернізація, модифікація (добудова, дообладнання, реконструкція) основних засобів</t>
  </si>
  <si>
    <t>Розвиток виробництва</t>
  </si>
  <si>
    <t>витрати на благодійну допомогу</t>
  </si>
  <si>
    <r>
      <t xml:space="preserve">Орган державного управління  </t>
    </r>
    <r>
      <rPr>
        <b/>
        <i/>
        <sz val="14"/>
        <rFont val="Times New Roman"/>
        <family val="1"/>
        <charset val="204"/>
      </rPr>
      <t xml:space="preserve"> </t>
    </r>
  </si>
  <si>
    <t xml:space="preserve">Вид кредитного продукту та цільове призначення </t>
  </si>
  <si>
    <t xml:space="preserve">ІV </t>
  </si>
  <si>
    <t>за минулий рік</t>
  </si>
  <si>
    <t>за плановий рік</t>
  </si>
  <si>
    <t xml:space="preserve">      4. Діючі фінансові зобов'язання підприємства</t>
  </si>
  <si>
    <t xml:space="preserve">      5. Інформація щодо отримання та повернення залучених коштів</t>
  </si>
  <si>
    <t xml:space="preserve">ІІІ </t>
  </si>
  <si>
    <t xml:space="preserve">І </t>
  </si>
  <si>
    <t xml:space="preserve">ІІ </t>
  </si>
  <si>
    <t>витрати на утримання основних фондів, інших необоротних активів загальногосподарського використання,  у тому числі:</t>
  </si>
  <si>
    <t>(посада)</t>
  </si>
  <si>
    <t>(підпис)</t>
  </si>
  <si>
    <t>витрати на рекламу</t>
  </si>
  <si>
    <t>рік</t>
  </si>
  <si>
    <t>Інші операційні витрати, усього, у тому числі:</t>
  </si>
  <si>
    <t>Капітальні інвестиції, усього,
у тому числі:</t>
  </si>
  <si>
    <t>податок на доходи фізичних осіб</t>
  </si>
  <si>
    <t>акцизний податок</t>
  </si>
  <si>
    <t>Вид діяльності</t>
  </si>
  <si>
    <t>Заборгованість на останню дату</t>
  </si>
  <si>
    <t>Заборгованість за кредитами на початок ______ року</t>
  </si>
  <si>
    <t>Заборгованість за кредитами на кінець ______ року</t>
  </si>
  <si>
    <t>Бюджетне фінансування</t>
  </si>
  <si>
    <t>кредити</t>
  </si>
  <si>
    <t>Повернення коштів за короткостроковими зобов'язаннями, у тому числі:</t>
  </si>
  <si>
    <t>Отримання коштів за короткостроковими зобов'язаннями, у тому числі:</t>
  </si>
  <si>
    <t xml:space="preserve">позики </t>
  </si>
  <si>
    <t>у тому числі за кварталами</t>
  </si>
  <si>
    <t>Фінансовий результат до оподаткування</t>
  </si>
  <si>
    <t>І. Формування фінансових результатів</t>
  </si>
  <si>
    <t>Оптимальне значення</t>
  </si>
  <si>
    <t>Примітки</t>
  </si>
  <si>
    <t xml:space="preserve">         (ініціали, прізвище)    </t>
  </si>
  <si>
    <t>у тому числі:</t>
  </si>
  <si>
    <r>
      <t>у тому числі:</t>
    </r>
    <r>
      <rPr>
        <i/>
        <sz val="14"/>
        <rFont val="Times New Roman"/>
        <family val="1"/>
        <charset val="204"/>
      </rPr>
      <t xml:space="preserve"> </t>
    </r>
  </si>
  <si>
    <t>рентна плата за транспортування</t>
  </si>
  <si>
    <t>_____________________________</t>
  </si>
  <si>
    <t>Середньооблікова кількість штатних працівників</t>
  </si>
  <si>
    <t xml:space="preserve">до Порядку складання, затвердження </t>
  </si>
  <si>
    <t>витрати, пов'язані з використанням власних службових автомобілів</t>
  </si>
  <si>
    <t>Дохід від участі в капіталі (розшифрувати)</t>
  </si>
  <si>
    <t>Інші фінансові доходи (розшифрувати)</t>
  </si>
  <si>
    <t>інші адміністративні витрати (розшифрувати)</t>
  </si>
  <si>
    <t>Фінансові витрати (розшифрувати)</t>
  </si>
  <si>
    <t>Втрати від участі в капіталі (розшифрувати)</t>
  </si>
  <si>
    <t>Інші фонди (розшифрувати)</t>
  </si>
  <si>
    <t>Інші цілі (розшифрувати)</t>
  </si>
  <si>
    <t>Усього витрат</t>
  </si>
  <si>
    <t>облігації</t>
  </si>
  <si>
    <t>Інформація</t>
  </si>
  <si>
    <t>інші витрати на збут (розшифрувати)</t>
  </si>
  <si>
    <t>Найменування  банку</t>
  </si>
  <si>
    <t>Інші джерела (розшифрувати)</t>
  </si>
  <si>
    <t>(ініціали, прізвище)</t>
  </si>
  <si>
    <t xml:space="preserve">ПОГОДЖЕНО </t>
  </si>
  <si>
    <t xml:space="preserve">ЗАТВЕРДЖЕНО  </t>
  </si>
  <si>
    <t>за КОАТУУ</t>
  </si>
  <si>
    <t>за КОПФГ</t>
  </si>
  <si>
    <t xml:space="preserve">за ЄДРПОУ </t>
  </si>
  <si>
    <t>у тому числі за основними видами діяльності за КВЕД</t>
  </si>
  <si>
    <t>(найменування підприємства)</t>
  </si>
  <si>
    <t>Плановий рік</t>
  </si>
  <si>
    <t>Код за ЄДРПОУ</t>
  </si>
  <si>
    <t>Рік</t>
  </si>
  <si>
    <t>Витрати на збут</t>
  </si>
  <si>
    <t>Адміністративні витрати</t>
  </si>
  <si>
    <t>EBITDA</t>
  </si>
  <si>
    <t>Розподіл чистого прибутку</t>
  </si>
  <si>
    <t>IІ. Розрахунки з бюджетом</t>
  </si>
  <si>
    <t>І. Рух коштів у результаті операційної діяльності</t>
  </si>
  <si>
    <t>II. Рух коштів у результаті інвестиційної діяльності</t>
  </si>
  <si>
    <t>Чистий рух коштів від інвестиційної діяльності </t>
  </si>
  <si>
    <t>III. Рух коштів у результаті фінансової діяльності</t>
  </si>
  <si>
    <t>Чистий рух коштів від фінансової діяльності </t>
  </si>
  <si>
    <t>Прогноз на поточний рік</t>
  </si>
  <si>
    <t>Розрахунок показника EBITDA</t>
  </si>
  <si>
    <t xml:space="preserve">Вплив зміни валютних курсів на залишок коштів </t>
  </si>
  <si>
    <t>Собівартість реалізованої продукції (товарів, робіт, послуг)</t>
  </si>
  <si>
    <t>у тому числі на державну частку</t>
  </si>
  <si>
    <t>&gt; 1</t>
  </si>
  <si>
    <t>транспортні витрати</t>
  </si>
  <si>
    <t>витрати на зберігання та упаковку</t>
  </si>
  <si>
    <t>Коефіцієнти рентабельності та прибутковості</t>
  </si>
  <si>
    <t>Аналіз капітальних інвестицій</t>
  </si>
  <si>
    <t>Коефіцієнти фінансової стійкості та ліквідності</t>
  </si>
  <si>
    <t xml:space="preserve">У тому числі за кварталами </t>
  </si>
  <si>
    <t xml:space="preserve">І  </t>
  </si>
  <si>
    <t xml:space="preserve">ІІ  </t>
  </si>
  <si>
    <t xml:space="preserve">ІІІ  </t>
  </si>
  <si>
    <t>Стандарти звітності П(с)БОУ</t>
  </si>
  <si>
    <t>Стандарти звітності МСФЗ</t>
  </si>
  <si>
    <t>Перенесено з додаткового капіталу</t>
  </si>
  <si>
    <t>Марка</t>
  </si>
  <si>
    <t>Рік придбання</t>
  </si>
  <si>
    <t>Витрати, усього</t>
  </si>
  <si>
    <t>Договір</t>
  </si>
  <si>
    <t>Дата початку оренди</t>
  </si>
  <si>
    <t>Основні фінансові показники</t>
  </si>
  <si>
    <t>Чистий дохід від реалізації продукції (товарів, робіт, послуг)</t>
  </si>
  <si>
    <t>державними унітарними підприємствами та їх об'єднаннями до державного бюджету</t>
  </si>
  <si>
    <t>витрати на оренду службових автомобілів</t>
  </si>
  <si>
    <t>Загальна кошторисна вартість</t>
  </si>
  <si>
    <t>Первісна балансова вартість введених потужностей на початок планового року</t>
  </si>
  <si>
    <t>Капітальні інвестиції</t>
  </si>
  <si>
    <t>IV. Капітальні інвестиції</t>
  </si>
  <si>
    <t xml:space="preserve">IV. Капітальні інвестиції </t>
  </si>
  <si>
    <t>V. Коефіцієнтний аналіз</t>
  </si>
  <si>
    <t>8. Джерела капітальних інвестицій</t>
  </si>
  <si>
    <t>курсові різниці</t>
  </si>
  <si>
    <t>2012/1</t>
  </si>
  <si>
    <t>4010</t>
  </si>
  <si>
    <t>x</t>
  </si>
  <si>
    <t>Адміністративні витрати, у тому числі:</t>
  </si>
  <si>
    <t>Витрати на збут, у тому числі:</t>
  </si>
  <si>
    <t>Рентабельність EBITDA</t>
  </si>
  <si>
    <t>Пояснення та обґрунтування до запланованого рівня доходів/витрат</t>
  </si>
  <si>
    <t>Елементи операційних витрат</t>
  </si>
  <si>
    <t xml:space="preserve">      3. Інформація про бізнес підприємства (код рядка 1000 фінансового плану)</t>
  </si>
  <si>
    <t>Найменування об’єкта</t>
  </si>
  <si>
    <t>9. Капітальне будівництво (рядок 4010 таблиці 4)</t>
  </si>
  <si>
    <t xml:space="preserve">та контролю виконання фінансового плану </t>
  </si>
  <si>
    <t>суб'єкта господарювання державного сектору економіки</t>
  </si>
  <si>
    <t>____________________________________________</t>
  </si>
  <si>
    <t>Коди</t>
  </si>
  <si>
    <t>інші операційні витрати (розшифрувати)</t>
  </si>
  <si>
    <t>Неконтрольована частка</t>
  </si>
  <si>
    <t>плановий рік +1 рік</t>
  </si>
  <si>
    <t>плановий рік +2 роки</t>
  </si>
  <si>
    <t>плановий рік +3 роки</t>
  </si>
  <si>
    <t>директор</t>
  </si>
  <si>
    <t>працівники</t>
  </si>
  <si>
    <t>Найменування показника</t>
  </si>
  <si>
    <t>Інформація згідно із стратегічним планом розвитку</t>
  </si>
  <si>
    <t>Доходи і витрати (деталізація)</t>
  </si>
  <si>
    <t>I. Формування фінансових результатів</t>
  </si>
  <si>
    <t>Ковенанти/обмежувальні коефіцієнти</t>
  </si>
  <si>
    <t>Плановий рік до факту минулого року, %</t>
  </si>
  <si>
    <t>адміністративно-управлінський персонал</t>
  </si>
  <si>
    <t>Незавершене будівництво на початок планового року</t>
  </si>
  <si>
    <t>власні кошти</t>
  </si>
  <si>
    <t>кредитні кошти</t>
  </si>
  <si>
    <t>інші джерела (зазначити джерело)</t>
  </si>
  <si>
    <t xml:space="preserve">Найменування об’єктів </t>
  </si>
  <si>
    <t>Власні кошти (розшифрувати)</t>
  </si>
  <si>
    <t>Валовий прибуток/збиток</t>
  </si>
  <si>
    <t>витрати на сировину та основні матеріали</t>
  </si>
  <si>
    <t>Матеріальні витрати, у тому числі:</t>
  </si>
  <si>
    <t xml:space="preserve">      2. Перелік підприємств, які включені до консолідованого (зведеного) фінансового плану</t>
  </si>
  <si>
    <t>Найменування підприємства</t>
  </si>
  <si>
    <t>Питома вага в загальному обсязі реалізації, %</t>
  </si>
  <si>
    <t>кількість продукції/             наданих послуг, одиниця виміру</t>
  </si>
  <si>
    <t>Дата видачі/погашення (графік)</t>
  </si>
  <si>
    <t xml:space="preserve">Довгострокові зобов'язання, усього </t>
  </si>
  <si>
    <t>Короткострокові зобов'язання, усього</t>
  </si>
  <si>
    <t>Інші фінансові зобов'язання, усього</t>
  </si>
  <si>
    <t xml:space="preserve">у тому числі </t>
  </si>
  <si>
    <t>Рік початку                і закінчення будівництва</t>
  </si>
  <si>
    <t>Інформація щодо проектно-кошторисної документації (стан розроблення, затвердження,                                     у разі затвердження зазначити орган, яким затверджено, та відповідний документ)</t>
  </si>
  <si>
    <t>(пункт 2)</t>
  </si>
  <si>
    <t>Збільшення</t>
  </si>
  <si>
    <t>Характеризує ефективність використання активів підприємства</t>
  </si>
  <si>
    <t>Характеризує ефективність господарської діяльності підприємства</t>
  </si>
  <si>
    <t>Характеризує співвідношення власних та позикових коштів і залежність підприємства від зовнішніх фінансових джерел</t>
  </si>
  <si>
    <t>Характеризує інвестиційну політику підприємства</t>
  </si>
  <si>
    <t>Показує достатність ресурсів підприємства, які може бути використано для погашення його поточних зобов'язань.  Нормативним значенням для цього показника є &gt; 1–1,5</t>
  </si>
  <si>
    <t xml:space="preserve">      Загальна інформація про підприємство (резюме)</t>
  </si>
  <si>
    <t>Мета використання</t>
  </si>
  <si>
    <t>освоєння капітальних вкладень</t>
  </si>
  <si>
    <t>фінансування капітальних інвестицій (оплата грошовими коштами), усього</t>
  </si>
  <si>
    <t>План з повернення коштів</t>
  </si>
  <si>
    <t>Інші коефіцієнти/ковенанти, якщо такі передбачені умовами кредитних договорів, із зазначенням банку, валюти та суми зобов'язання на дату останньої звітності, строку погашення. У графі "Оптимальне значення" вказати граничне значення коефіцієнта</t>
  </si>
  <si>
    <t>План із залучення коштів</t>
  </si>
  <si>
    <t>плановий рік
+4 роки</t>
  </si>
  <si>
    <t>(    )</t>
  </si>
  <si>
    <t>Інші операційні доходи</t>
  </si>
  <si>
    <t>Дохід від участі в капіталі</t>
  </si>
  <si>
    <t>Втрати від участі в капіталі</t>
  </si>
  <si>
    <t>Інші фінансові доходи</t>
  </si>
  <si>
    <t>Фінансові витрати</t>
  </si>
  <si>
    <t>Інші доходи, усього, у тому числі:</t>
  </si>
  <si>
    <t>Інші доходи</t>
  </si>
  <si>
    <t>Інші витрати</t>
  </si>
  <si>
    <t>Витрати з податку на прибуток</t>
  </si>
  <si>
    <t>Дохід з податку на прибуток</t>
  </si>
  <si>
    <t xml:space="preserve">Прибуток від припиненої діяльності після оподаткування </t>
  </si>
  <si>
    <t xml:space="preserve">Збиток від припиненої діяльності після оподаткування </t>
  </si>
  <si>
    <t>Залишок коштів на початок періоду</t>
  </si>
  <si>
    <t>Чистий рух коштів від операційної діяльності</t>
  </si>
  <si>
    <t>Чистий рух коштів від фінансової діяльності</t>
  </si>
  <si>
    <t>Залишок коштів на кінець періоду</t>
  </si>
  <si>
    <t>Рентабельність діяльності</t>
  </si>
  <si>
    <t>VІI. Кредитна політика</t>
  </si>
  <si>
    <t>7000</t>
  </si>
  <si>
    <t>7001</t>
  </si>
  <si>
    <t>7002</t>
  </si>
  <si>
    <t>7003</t>
  </si>
  <si>
    <t>7010</t>
  </si>
  <si>
    <t>7011</t>
  </si>
  <si>
    <t>7012</t>
  </si>
  <si>
    <t>7013</t>
  </si>
  <si>
    <t>VIII. Дані про персонал та витрати на оплату праці</t>
  </si>
  <si>
    <t>8000</t>
  </si>
  <si>
    <t>8001</t>
  </si>
  <si>
    <t>8002</t>
  </si>
  <si>
    <t>8003</t>
  </si>
  <si>
    <t>8010</t>
  </si>
  <si>
    <t>8020</t>
  </si>
  <si>
    <t>8021</t>
  </si>
  <si>
    <t>8022</t>
  </si>
  <si>
    <t>8023</t>
  </si>
  <si>
    <t>1050/1</t>
  </si>
  <si>
    <t>Інші операційні доходи, усього, у тому числі:</t>
  </si>
  <si>
    <t>нетипові операційні доходи (розшифрувати)</t>
  </si>
  <si>
    <t>нетипові операційні витрати  (розшифрувати)</t>
  </si>
  <si>
    <t>Інші витрати, усього, у тому числі:</t>
  </si>
  <si>
    <t>Фінансовий результат від операційної діяльності, рядок 1100</t>
  </si>
  <si>
    <t>Нараховані до сплати відрахування частини чистого прибутку, усього, у тому числі:</t>
  </si>
  <si>
    <t>погашення реструктуризованих та відстрочених сум, що підлягають сплаті в поточному році до бюджетів та державних цільових фондів</t>
  </si>
  <si>
    <t xml:space="preserve">Надходження грошових коштів від операційної діяльності </t>
  </si>
  <si>
    <t>Повернення податків і зборів, у тому числі:</t>
  </si>
  <si>
    <t>податку на додану вартість</t>
  </si>
  <si>
    <t>Надходження авансів від покупців і замовників</t>
  </si>
  <si>
    <t>Видатки грошових коштів від операційної діяльності</t>
  </si>
  <si>
    <t xml:space="preserve">Розрахунки за продукцію (товари, роботи та послуги) </t>
  </si>
  <si>
    <t xml:space="preserve">Розрахунки з оплати праці </t>
  </si>
  <si>
    <t>Зобов’язання з податків, зборів та інших обов’язкових платежів, у тому числі:</t>
  </si>
  <si>
    <t>податок на прибуток підприємств</t>
  </si>
  <si>
    <t>податок на додану вартість</t>
  </si>
  <si>
    <t>рентна плата</t>
  </si>
  <si>
    <t>інші обов’язкові платежі, у тому числі:</t>
  </si>
  <si>
    <t>відрахування частини чистого прибутку державними підприємствами</t>
  </si>
  <si>
    <t>3146/1</t>
  </si>
  <si>
    <t>3146/2</t>
  </si>
  <si>
    <t>Повернення коштів до бюджету</t>
  </si>
  <si>
    <t xml:space="preserve">Надходження грошових коштів від інвестиційної діяльності </t>
  </si>
  <si>
    <t>Виручка від реалізації фінансових інвестицій</t>
  </si>
  <si>
    <t xml:space="preserve">Виручка від реалізації необоротних активів </t>
  </si>
  <si>
    <t xml:space="preserve">Видатки грошових коштів від інвестиційної діяльності </t>
  </si>
  <si>
    <t xml:space="preserve">Надходження грошових коштів від фінансової діяльності </t>
  </si>
  <si>
    <t>Надходження від власного капіталу</t>
  </si>
  <si>
    <t>Отримання коштів за довгостроковими зобов'язаннями, у тому числі:</t>
  </si>
  <si>
    <t xml:space="preserve">Видатки грошових коштів від фінансової діяльності </t>
  </si>
  <si>
    <t>Витрачання на викуп власних акцій</t>
  </si>
  <si>
    <t>Повернення коштів за довгостроковими зобов'язаннями, у тому числі:</t>
  </si>
  <si>
    <t xml:space="preserve">Сплата дивідендів </t>
  </si>
  <si>
    <t>капітальний ремонт</t>
  </si>
  <si>
    <t>Зменшення</t>
  </si>
  <si>
    <t>Найменування видів діяльності за КВЕД</t>
  </si>
  <si>
    <t>6. Витрати, пов'язані з використанням власних службових автомобілів (у складі адміністративних витрат, рядок 1031)</t>
  </si>
  <si>
    <t>7. Витрати на оренду службових автомобілів (у складі адміністративних витрат, рядок 1032)</t>
  </si>
  <si>
    <t>плюс амортизація, рядок 1430</t>
  </si>
  <si>
    <t>мінус операційні доходи від курсових різниць, рядок 1071</t>
  </si>
  <si>
    <t>плюс операційні витрати від курсових різниць, рядок 1081</t>
  </si>
  <si>
    <t>мінус значні нетипові операційні доходи, рядок 1072</t>
  </si>
  <si>
    <t>плюс значні нетипові операційні витрати, рядок 1082</t>
  </si>
  <si>
    <r>
      <t xml:space="preserve">Середня кількість працівників </t>
    </r>
    <r>
      <rPr>
        <sz val="14"/>
        <rFont val="Times New Roman"/>
        <family val="1"/>
        <charset val="204"/>
      </rPr>
      <t>(штатних працівників, зовнішніх сумісників та працівників, що працюють за цивільно-правовими договорами)</t>
    </r>
    <r>
      <rPr>
        <b/>
        <sz val="14"/>
        <rFont val="Times New Roman"/>
        <family val="1"/>
        <charset val="204"/>
      </rPr>
      <t>, у тому числі:</t>
    </r>
  </si>
  <si>
    <t xml:space="preserve"> У разі збільшення витрат на оплату праці в плановому році порівняно з установленим рівнем поточного року та фактом попереднього року надаються відповідні обґрунтування. </t>
  </si>
  <si>
    <t>Плановий рік до плану
поточного року, %</t>
  </si>
  <si>
    <t>Плановий рік до факту
минулого року, %</t>
  </si>
  <si>
    <t>Документ, яким затверджений титул будови,
із зазначенням органу, який його погодив</t>
  </si>
  <si>
    <t>факт
минулого року</t>
  </si>
  <si>
    <t>фінансовий план
поточного року</t>
  </si>
  <si>
    <t>плановий рік</t>
  </si>
  <si>
    <t>ІІІ. Рух грошових коштів (за прямим методом)</t>
  </si>
  <si>
    <t>Фінансовий план
поточного року</t>
  </si>
  <si>
    <t>Цільове фінансування</t>
  </si>
  <si>
    <t>Отримано залучених коштів, усього, у тому числі:</t>
  </si>
  <si>
    <t>Повернено залучених коштів, усього, у тому числі:</t>
  </si>
  <si>
    <t>Сплата податків та зборів до Державного бюджету України (податкові платежі), усього, у тому числі:</t>
  </si>
  <si>
    <t>Сплата податків та зборів до місцевих бюджетів (податкові платежі)</t>
  </si>
  <si>
    <t>Усього виплат на користь держави</t>
  </si>
  <si>
    <t>Інші податки, збори та платежі на користь держави, усього, у тому числі:</t>
  </si>
  <si>
    <t>відрахування частини чистого прибутку державними унітарними підприємствами та їх об'єднаннями</t>
  </si>
  <si>
    <t>Інші податки, збори та платежі на користь держави,
усього, у тому числі:</t>
  </si>
  <si>
    <t xml:space="preserve">Сплата податків, зборів та інших обов'язкових платежів </t>
  </si>
  <si>
    <t>Сплата податків та зборів до місцевих бюджетів (податкові платежі), усього, у тому числі:</t>
  </si>
  <si>
    <t>митні платежі</t>
  </si>
  <si>
    <t xml:space="preserve">єдиний внесок на загальнообов'язкове державне соціальне страхування                      </t>
  </si>
  <si>
    <t>інші податки, збори та платежі (розшифрувати)</t>
  </si>
  <si>
    <t>Погашення податкового боргу, усього, у тому числі:</t>
  </si>
  <si>
    <t>інші (штрафи, пені, неустойки) (розшифрувати)</t>
  </si>
  <si>
    <t>земельний податок</t>
  </si>
  <si>
    <t>Коефіцієнт відношення боргу до EBITDA
(довгострокові зобов'язання, рядок 6030 + поточні зобов'язання, рядок 6040) / EBITDA, рядок 1310</t>
  </si>
  <si>
    <t>Плановий рік до прогнозу на поточний рік, %</t>
  </si>
  <si>
    <t>Чистий фінансовий результат</t>
  </si>
  <si>
    <t>Чистий фінансовий результат, у тому числі:</t>
  </si>
  <si>
    <t>М. П. (посада, П.І.Б., дата, підпис)</t>
  </si>
  <si>
    <t>Одиниця виміру, тис. грн</t>
  </si>
  <si>
    <t xml:space="preserve">Прибуток </t>
  </si>
  <si>
    <t>Збиток</t>
  </si>
  <si>
    <t>податок на додану вартість, що підлягає сплаті до бюджету за підсумками звітного періоду</t>
  </si>
  <si>
    <t>податок на додану вартість, що підлягає відшкодуванню з бюджету за підсумками звітного періоду</t>
  </si>
  <si>
    <t>рентна плата за користування надрами</t>
  </si>
  <si>
    <t>відрахування частини чистого прибутку господарськими товариствами, у статутному капіталі яких більше 50 відсотків акцій (часток, паїв) належать державі, на виплату дивідендів на державну частку</t>
  </si>
  <si>
    <t>довгострокові зобов'язання</t>
  </si>
  <si>
    <t>короткострокові зобов'язання</t>
  </si>
  <si>
    <t>інші фінансові зобов'язання</t>
  </si>
  <si>
    <t>Середньомісячні витрати на оплату праці одного працівника (грн), усього, у тому числі:</t>
  </si>
  <si>
    <t xml:space="preserve">Витрати на паливо </t>
  </si>
  <si>
    <t>Витрати на електроенергію</t>
  </si>
  <si>
    <t>Витрати, що здійснюються для підтримання об’єкта в робочому стані (проведення ремонту, технічного огляду, нагляду, обслуговування тощо)</t>
  </si>
  <si>
    <t>Амортизація основних засобів і нематеріальних активів</t>
  </si>
  <si>
    <t>Інші витрати (розшифрувати)</t>
  </si>
  <si>
    <t>господарськими товариствами, у статутному капіталі яких більше 50 відсотків акцій (часток, паїв) належать державі, на виплату дивідендів</t>
  </si>
  <si>
    <t>Виручка від реалізації продукції (товарів, робіт, послуг)</t>
  </si>
  <si>
    <r>
      <t>Інші надходження (розшифрувати)</t>
    </r>
    <r>
      <rPr>
        <i/>
        <sz val="14"/>
        <rFont val="Times New Roman"/>
        <family val="1"/>
        <charset val="204"/>
      </rPr>
      <t xml:space="preserve"> </t>
    </r>
  </si>
  <si>
    <r>
      <t>Придбання (створення) основних засобів (розшифрувати)</t>
    </r>
    <r>
      <rPr>
        <i/>
        <sz val="14"/>
        <rFont val="Times New Roman"/>
        <family val="1"/>
        <charset val="204"/>
      </rPr>
      <t xml:space="preserve"> </t>
    </r>
  </si>
  <si>
    <r>
      <t>Капітальне будівництво (розшифрувати)</t>
    </r>
    <r>
      <rPr>
        <i/>
        <sz val="14"/>
        <rFont val="Times New Roman"/>
        <family val="1"/>
        <charset val="204"/>
      </rPr>
      <t xml:space="preserve"> </t>
    </r>
  </si>
  <si>
    <r>
      <t>Придбання (створення) нематеріальних активів (розшифрувати)</t>
    </r>
    <r>
      <rPr>
        <i/>
        <sz val="14"/>
        <rFont val="Times New Roman"/>
        <family val="1"/>
        <charset val="204"/>
      </rPr>
      <t xml:space="preserve"> </t>
    </r>
  </si>
  <si>
    <t>Коефіцієнт фінансової стійкості
(власний капітал, рядок 6080 / (довгострокові зобов'язання, рядок 6030 + поточні зобов'язання, рядок 6040))</t>
  </si>
  <si>
    <t>Коефіцієнт поточної ліквідності (покриття)
(оборотні активи, рядок 6010 / поточні зобов'язання, рядок 6040)</t>
  </si>
  <si>
    <t>Коефіцієнт відношення капітальних інвестицій до амортизації
(капітальні інвестиції, рядок 4000 / амортизація, рядок 1430)</t>
  </si>
  <si>
    <t>Коефіцієнт відношення капітальних інвестицій до чистого доходу від реалізації продукції (товарів, робіт, послуг)
(капітальні інвестиції, рядок 4000 / чистий дохід від реалізації продукції (товарів, робіт, послуг), рядок 1000)</t>
  </si>
  <si>
    <t>Коефіцієнт зносу основних засобів 
(сума зносу, рядок 6003 / первісна вартість основних засобів, рядок 6002)</t>
  </si>
  <si>
    <t>Фонд оплати праці, тис. грн, у тому числі:</t>
  </si>
  <si>
    <t>Витрати на оплату праці, тис. грн, у тому числі:</t>
  </si>
  <si>
    <t>чистий дохід  від реалізації продукції (товарів, робіт, послуг),     тис. грн</t>
  </si>
  <si>
    <t>ціна одиниці     (вартість  продукції/     наданих послуг), грн</t>
  </si>
  <si>
    <t>тис. грн (без ПДВ)</t>
  </si>
  <si>
    <t>Валова рентабельність
(валовий прибуток, рядок 1020 / чистий дохід від реалізації продукції (товарів, робіт, послуг), рядок 1000) х 100, %</t>
  </si>
  <si>
    <t>Рентабельність EBITDA
(EBITDA, рядок 1310 / чистий дохід від реалізації продукції (товарів, робіт, послуг), рядок 1000) х 100, %</t>
  </si>
  <si>
    <t>Рентабельність діяльності
(чистий фінансовий результат, рядок 1200 / чистий дохід від реалізації продукції (товарів, робіт, послуг), рядок 1000) х 100, %</t>
  </si>
  <si>
    <t>Рентабельність активів
(чистий фінансовий результат, рядок 1200 / вартість активів, рядок 6020) х 100, %</t>
  </si>
  <si>
    <t>Рентабельність власного капіталу
(чистий фінансовий результат, рядок 1200 / власний капітал, рядок 6080) х 100, %</t>
  </si>
  <si>
    <r>
      <t>Інші надходження (розшифрувати)</t>
    </r>
    <r>
      <rPr>
        <i/>
        <sz val="14"/>
        <rFont val="Times New Roman"/>
        <family val="1"/>
        <charset val="204"/>
      </rPr>
      <t xml:space="preserve"> %</t>
    </r>
  </si>
  <si>
    <r>
      <t>Інші надходження (розшифрувати)</t>
    </r>
    <r>
      <rPr>
        <i/>
        <sz val="14"/>
        <rFont val="Times New Roman"/>
        <family val="1"/>
        <charset val="204"/>
      </rPr>
      <t xml:space="preserve"> -ОРЕНДА, </t>
    </r>
  </si>
  <si>
    <t>Цільове фінансування  (розшифрувати)  БЮДЖЕТ, ЛІКАРНЯНІ</t>
  </si>
  <si>
    <t>інші податки та збори (розшифрувати) (радіочаст,)</t>
  </si>
  <si>
    <t>інші податки та збори (розшифрувати) (військ.)</t>
  </si>
  <si>
    <t>інші доходи (розшифрувати)(Бюджет)</t>
  </si>
  <si>
    <t>інші витрати (розшифрувати)(витрати по ліцензії)</t>
  </si>
  <si>
    <t xml:space="preserve">комунальне підприємство </t>
  </si>
  <si>
    <t xml:space="preserve">комунальна </t>
  </si>
  <si>
    <r>
      <t>Керівник</t>
    </r>
    <r>
      <rPr>
        <sz val="14"/>
        <rFont val="Times New Roman"/>
        <family val="1"/>
        <charset val="204"/>
      </rPr>
      <t xml:space="preserve">                               </t>
    </r>
    <r>
      <rPr>
        <u/>
        <sz val="14"/>
        <rFont val="Times New Roman"/>
        <family val="1"/>
        <charset val="204"/>
      </rPr>
      <t xml:space="preserve">Директор </t>
    </r>
  </si>
  <si>
    <t xml:space="preserve">         (ініціали, прізвище)           </t>
  </si>
  <si>
    <r>
      <t xml:space="preserve">Керівник                        </t>
    </r>
    <r>
      <rPr>
        <u/>
        <sz val="14"/>
        <rFont val="Times New Roman"/>
        <family val="1"/>
        <charset val="204"/>
      </rPr>
      <t>Директор</t>
    </r>
  </si>
  <si>
    <t>ФІНАНСОВИЙ ПЛАН ПІДПРИЄМСТВА НА 2021 рік</t>
  </si>
  <si>
    <t>до фінансового плану на 2021 рік</t>
  </si>
  <si>
    <t>Фактичний показник за 2019 минулий рік</t>
  </si>
  <si>
    <t>Плановий показник поточного2020 року</t>
  </si>
  <si>
    <t>Плановий 2021  рік</t>
  </si>
  <si>
    <t>інші платежі (розшифрувати) ПОДАТКИ(єсв.екол,зем,радіоч,військ,профс.)</t>
  </si>
  <si>
    <r>
      <t>Інші витрати (розшифрувати), (</t>
    </r>
    <r>
      <rPr>
        <sz val="12"/>
        <rFont val="Times New Roman"/>
        <family val="1"/>
        <charset val="204"/>
      </rPr>
      <t>60% ВІД ОРЕНДИ. Відрядж. Банк.послуги, ліценз, авторська винагор.</t>
    </r>
    <r>
      <rPr>
        <sz val="14"/>
        <rFont val="Times New Roman"/>
        <family val="1"/>
        <charset val="204"/>
      </rPr>
      <t xml:space="preserve"> мат.доп.)</t>
    </r>
  </si>
  <si>
    <t>орендна плата (60% за оренд. прим)</t>
  </si>
  <si>
    <r>
      <t>Інші витрати (розшифрувати)</t>
    </r>
    <r>
      <rPr>
        <sz val="10"/>
        <rFont val="Times New Roman"/>
        <family val="1"/>
        <charset val="204"/>
      </rPr>
      <t>(оренда обладн., охорона прим.)</t>
    </r>
  </si>
  <si>
    <t xml:space="preserve">                           В.М.Михайлищук___________</t>
  </si>
  <si>
    <t xml:space="preserve">  В.М.Михайлищук</t>
  </si>
  <si>
    <t xml:space="preserve"> В.М.Михайлищук</t>
  </si>
  <si>
    <t>КОМУНАЛЬНЕ ПІДПРИЄМСТВО "Зеленосвіт"</t>
  </si>
  <si>
    <t>комплексне обслуговуваня об"єктів</t>
  </si>
  <si>
    <r>
      <rPr>
        <u/>
        <sz val="14"/>
        <rFont val="Times New Roman"/>
        <family val="1"/>
        <charset val="204"/>
      </rPr>
      <t>В.М.Михайлищук</t>
    </r>
    <r>
      <rPr>
        <sz val="14"/>
        <rFont val="Times New Roman"/>
        <family val="1"/>
        <charset val="204"/>
      </rPr>
      <t>____</t>
    </r>
  </si>
  <si>
    <t xml:space="preserve">                            ВМ.Михайлищук___________</t>
  </si>
  <si>
    <t>КОМУНАЛЬНЕ ПІДПРИЄМСТВО "ЗЕЛЕНОСВІТ"</t>
  </si>
  <si>
    <t>м.Коломия</t>
  </si>
  <si>
    <t>комплексне обслуговування обєктів</t>
  </si>
  <si>
    <t>81.10</t>
  </si>
  <si>
    <t>78200,  місто Коломия, вулиця Староміська, 5а</t>
  </si>
  <si>
    <t>(033 34) 4-63-85</t>
  </si>
  <si>
    <t>Михайлищук Василь Михайлович</t>
  </si>
  <si>
    <t>Рішення  міської ради</t>
  </si>
  <si>
    <t>Управління комунального господарства Коломийської міської ради</t>
  </si>
  <si>
    <t>Начальник  А.П.Радовець</t>
  </si>
  <si>
    <t xml:space="preserve">                            В.М.Михайлищук___________</t>
  </si>
  <si>
    <t xml:space="preserve">                                                          В.М.Михайлищук</t>
  </si>
  <si>
    <t>Міський голова                                       Богдан Станіславський</t>
  </si>
  <si>
    <t>М.П.(посада П.І.Б., дата, підпис)</t>
  </si>
  <si>
    <t>надання платних послуг</t>
  </si>
  <si>
    <t>інші операційні доходи (надання платних послуг)</t>
  </si>
  <si>
    <t>Дохід від реалізації продукції (товарів, робіт, послуг)цільове фінансування</t>
  </si>
  <si>
    <t>Фактичний показник поточного року за останній звітний період на 31.123.2020р</t>
  </si>
  <si>
    <t>спец одяг</t>
  </si>
  <si>
    <t>запчастини до техніи</t>
  </si>
  <si>
    <t>1018.1</t>
  </si>
  <si>
    <t>1018.2</t>
  </si>
  <si>
    <t>1018.3</t>
  </si>
  <si>
    <t>1018.4</t>
  </si>
  <si>
    <t>1018.5</t>
  </si>
  <si>
    <t>програмне забезпечення</t>
  </si>
  <si>
    <t>оренда кранів та машин</t>
  </si>
  <si>
    <t>обслуговування компютерної техніки</t>
  </si>
  <si>
    <t>канцелярські товари</t>
  </si>
  <si>
    <t>1018.6</t>
  </si>
  <si>
    <t>Витрати на сировину та основні матеріали:</t>
  </si>
  <si>
    <t>1011.1</t>
  </si>
  <si>
    <t>1011.2</t>
  </si>
  <si>
    <t>матеріали зовнішнього освітлення(світильники, лампи, патрони, кронштейни, кабеля, опори та інш.)</t>
  </si>
  <si>
    <t>III. Рух грошових кошів</t>
  </si>
  <si>
    <t>тис.грн</t>
  </si>
  <si>
    <t xml:space="preserve">      1. Дані про підприємство, персонал та витрати на оплату праці                                                                                                    тис.грн</t>
  </si>
  <si>
    <t>матеріали для озеленення( придбання садженців дерев та квітів,придбання отрутохімікатів,придбання піску, щебеню, земляної крихти,перевезення працівниів,віники рукавиці відра мотокоси пили електроди та інші матеріали)</t>
  </si>
  <si>
    <t>від 24.06.2021 р. № 818-16/2021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</si>
</sst>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7">
    <numFmt numFmtId="164" formatCode="_-* #,##0.00_₴_-;\-* #,##0.00_₴_-;_-* &quot;-&quot;??_₴_-;_-@_-"/>
    <numFmt numFmtId="165" formatCode="#,##0&quot;р.&quot;;[Red]\-#,##0&quot;р.&quot;"/>
    <numFmt numFmtId="166" formatCode="#,##0.00&quot;р.&quot;;\-#,##0.00&quot;р.&quot;"/>
    <numFmt numFmtId="167" formatCode="_-* #,##0.00_р_._-;\-* #,##0.00_р_._-;_-* &quot;-&quot;??_р_._-;_-@_-"/>
    <numFmt numFmtId="168" formatCode="_-* #,##0.00\ _г_р_н_._-;\-* #,##0.00\ _г_р_н_._-;_-* &quot;-&quot;??\ _г_р_н_._-;_-@_-"/>
    <numFmt numFmtId="169" formatCode="0.0"/>
    <numFmt numFmtId="170" formatCode="#,##0.0"/>
    <numFmt numFmtId="171" formatCode="###\ ##0.000"/>
    <numFmt numFmtId="172" formatCode="_(&quot;$&quot;* #,##0.00_);_(&quot;$&quot;* \(#,##0.00\);_(&quot;$&quot;* &quot;-&quot;??_);_(@_)"/>
    <numFmt numFmtId="173" formatCode="_(* #,##0_);_(* \(#,##0\);_(* &quot;-&quot;_);_(@_)"/>
    <numFmt numFmtId="174" formatCode="_(* #,##0.00_);_(* \(#,##0.00\);_(* &quot;-&quot;??_);_(@_)"/>
    <numFmt numFmtId="175" formatCode="#,##0.0_ ;[Red]\-#,##0.0\ "/>
    <numFmt numFmtId="176" formatCode="0.0;\(0.0\);\ ;\-"/>
    <numFmt numFmtId="177" formatCode="_(* #,##0.0_);_(* \(#,##0.0\);_(* &quot;-&quot;??_);_(@_)"/>
    <numFmt numFmtId="178" formatCode="_(* #,##0_);_(* \(#,##0\);_(* &quot;-&quot;??_);_(@_)"/>
    <numFmt numFmtId="179" formatCode="_(* #,##0.0_);_(* \(#,##0.0\);_(* &quot;-&quot;_);_(@_)"/>
    <numFmt numFmtId="180" formatCode="#,##0;\(#,##0\)"/>
  </numFmts>
  <fonts count="75"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0"/>
      <name val="Arial Cyr"/>
      <charset val="204"/>
    </font>
    <font>
      <sz val="8"/>
      <name val="Arial Cyr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u/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b/>
      <i/>
      <sz val="14"/>
      <name val="Times New Roman"/>
      <family val="1"/>
      <charset val="204"/>
    </font>
    <font>
      <sz val="13"/>
      <name val="Times New Roman"/>
      <family val="1"/>
      <charset val="204"/>
    </font>
    <font>
      <b/>
      <sz val="13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Arial"/>
      <family val="2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4"/>
      <name val="Arial Cyr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Helv"/>
      <charset val="204"/>
    </font>
    <font>
      <sz val="11"/>
      <color indexed="8"/>
      <name val="Arial Cyr"/>
      <family val="2"/>
      <charset val="204"/>
    </font>
    <font>
      <sz val="11"/>
      <color indexed="9"/>
      <name val="Arial Cyr"/>
      <family val="2"/>
      <charset val="204"/>
    </font>
    <font>
      <b/>
      <sz val="12"/>
      <name val="Arial"/>
      <family val="2"/>
      <charset val="204"/>
    </font>
    <font>
      <sz val="10"/>
      <name val="FreeSet"/>
      <family val="2"/>
    </font>
    <font>
      <u/>
      <sz val="10"/>
      <color indexed="12"/>
      <name val="Arial"/>
      <family val="2"/>
      <charset val="204"/>
    </font>
    <font>
      <b/>
      <sz val="14"/>
      <name val="Arial"/>
      <family val="2"/>
      <charset val="204"/>
    </font>
    <font>
      <b/>
      <sz val="12"/>
      <color indexed="9"/>
      <name val="Arial"/>
      <family val="2"/>
      <charset val="204"/>
    </font>
    <font>
      <b/>
      <i/>
      <sz val="14"/>
      <name val="Arial"/>
      <family val="2"/>
      <charset val="204"/>
    </font>
    <font>
      <b/>
      <i/>
      <sz val="14"/>
      <color indexed="9"/>
      <name val="Arial"/>
      <family val="2"/>
      <charset val="204"/>
    </font>
    <font>
      <b/>
      <i/>
      <sz val="12"/>
      <color indexed="9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9"/>
      <name val="Arial"/>
      <family val="2"/>
      <charset val="204"/>
    </font>
    <font>
      <sz val="12"/>
      <color indexed="9"/>
      <name val="Bookman Old Style"/>
      <family val="1"/>
      <charset val="204"/>
    </font>
    <font>
      <sz val="11"/>
      <name val="Arial"/>
      <family val="2"/>
      <charset val="204"/>
    </font>
    <font>
      <sz val="11"/>
      <color indexed="9"/>
      <name val="Arial"/>
      <family val="2"/>
      <charset val="204"/>
    </font>
    <font>
      <i/>
      <sz val="11"/>
      <name val="Arial"/>
      <family val="2"/>
      <charset val="204"/>
    </font>
    <font>
      <b/>
      <i/>
      <sz val="11"/>
      <color indexed="9"/>
      <name val="Arial"/>
      <family val="2"/>
      <charset val="204"/>
    </font>
    <font>
      <b/>
      <sz val="10"/>
      <name val="Arial"/>
      <family val="2"/>
      <charset val="204"/>
    </font>
    <font>
      <sz val="11"/>
      <color indexed="62"/>
      <name val="Arial Cyr"/>
      <family val="2"/>
      <charset val="204"/>
    </font>
    <font>
      <b/>
      <sz val="11"/>
      <color indexed="63"/>
      <name val="Arial Cyr"/>
      <family val="2"/>
      <charset val="204"/>
    </font>
    <font>
      <b/>
      <sz val="11"/>
      <color indexed="52"/>
      <name val="Arial Cyr"/>
      <family val="2"/>
      <charset val="204"/>
    </font>
    <font>
      <b/>
      <sz val="15"/>
      <color indexed="56"/>
      <name val="Arial Cyr"/>
      <family val="2"/>
      <charset val="204"/>
    </font>
    <font>
      <b/>
      <sz val="13"/>
      <color indexed="56"/>
      <name val="Arial Cyr"/>
      <family val="2"/>
      <charset val="204"/>
    </font>
    <font>
      <b/>
      <sz val="11"/>
      <color indexed="56"/>
      <name val="Arial Cyr"/>
      <family val="2"/>
      <charset val="204"/>
    </font>
    <font>
      <b/>
      <sz val="11"/>
      <color indexed="8"/>
      <name val="Arial Cyr"/>
      <family val="2"/>
      <charset val="204"/>
    </font>
    <font>
      <b/>
      <sz val="11"/>
      <color indexed="9"/>
      <name val="Arial Cyr"/>
      <family val="2"/>
      <charset val="204"/>
    </font>
    <font>
      <sz val="11"/>
      <color indexed="60"/>
      <name val="Arial Cyr"/>
      <family val="2"/>
      <charset val="204"/>
    </font>
    <font>
      <sz val="11"/>
      <color indexed="20"/>
      <name val="Arial Cyr"/>
      <family val="2"/>
      <charset val="204"/>
    </font>
    <font>
      <i/>
      <sz val="11"/>
      <color indexed="23"/>
      <name val="Arial Cyr"/>
      <family val="2"/>
      <charset val="204"/>
    </font>
    <font>
      <sz val="12"/>
      <name val="Arial Cyr"/>
      <family val="2"/>
      <charset val="204"/>
    </font>
    <font>
      <sz val="11"/>
      <color indexed="52"/>
      <name val="Arial Cyr"/>
      <family val="2"/>
      <charset val="204"/>
    </font>
    <font>
      <sz val="10"/>
      <name val="Helv"/>
    </font>
    <font>
      <sz val="11"/>
      <color indexed="10"/>
      <name val="Arial Cyr"/>
      <family val="2"/>
      <charset val="204"/>
    </font>
    <font>
      <sz val="12"/>
      <name val="Journal"/>
    </font>
    <font>
      <sz val="11"/>
      <color indexed="17"/>
      <name val="Arial Cyr"/>
      <family val="2"/>
      <charset val="204"/>
    </font>
    <font>
      <sz val="10"/>
      <name val="Tahoma"/>
      <family val="2"/>
      <charset val="204"/>
    </font>
    <font>
      <sz val="10"/>
      <name val="Petersburg"/>
    </font>
    <font>
      <b/>
      <sz val="12"/>
      <name val="Times New Roman"/>
      <family val="1"/>
      <charset val="204"/>
    </font>
    <font>
      <b/>
      <u/>
      <sz val="14"/>
      <name val="Times New Roman"/>
      <family val="1"/>
      <charset val="204"/>
    </font>
    <font>
      <b/>
      <sz val="10"/>
      <name val="Arial Cyr"/>
      <charset val="204"/>
    </font>
    <font>
      <sz val="11"/>
      <color theme="1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43"/>
      </patternFill>
    </fill>
    <fill>
      <patternFill patternType="solid">
        <fgColor indexed="44"/>
        <bgColor indexed="64"/>
      </patternFill>
    </fill>
    <fill>
      <patternFill patternType="solid">
        <fgColor indexed="26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53">
    <xf numFmtId="0" fontId="0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34" fillId="2" borderId="0" applyNumberFormat="0" applyBorder="0" applyAlignment="0" applyProtection="0"/>
    <xf numFmtId="0" fontId="1" fillId="2" borderId="0" applyNumberFormat="0" applyBorder="0" applyAlignment="0" applyProtection="0"/>
    <xf numFmtId="0" fontId="34" fillId="3" borderId="0" applyNumberFormat="0" applyBorder="0" applyAlignment="0" applyProtection="0"/>
    <xf numFmtId="0" fontId="1" fillId="3" borderId="0" applyNumberFormat="0" applyBorder="0" applyAlignment="0" applyProtection="0"/>
    <xf numFmtId="0" fontId="34" fillId="4" borderId="0" applyNumberFormat="0" applyBorder="0" applyAlignment="0" applyProtection="0"/>
    <xf numFmtId="0" fontId="1" fillId="4" borderId="0" applyNumberFormat="0" applyBorder="0" applyAlignment="0" applyProtection="0"/>
    <xf numFmtId="0" fontId="34" fillId="5" borderId="0" applyNumberFormat="0" applyBorder="0" applyAlignment="0" applyProtection="0"/>
    <xf numFmtId="0" fontId="1" fillId="5" borderId="0" applyNumberFormat="0" applyBorder="0" applyAlignment="0" applyProtection="0"/>
    <xf numFmtId="0" fontId="34" fillId="6" borderId="0" applyNumberFormat="0" applyBorder="0" applyAlignment="0" applyProtection="0"/>
    <xf numFmtId="0" fontId="1" fillId="6" borderId="0" applyNumberFormat="0" applyBorder="0" applyAlignment="0" applyProtection="0"/>
    <xf numFmtId="0" fontId="34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34" fillId="8" borderId="0" applyNumberFormat="0" applyBorder="0" applyAlignment="0" applyProtection="0"/>
    <xf numFmtId="0" fontId="1" fillId="8" borderId="0" applyNumberFormat="0" applyBorder="0" applyAlignment="0" applyProtection="0"/>
    <xf numFmtId="0" fontId="34" fillId="9" borderId="0" applyNumberFormat="0" applyBorder="0" applyAlignment="0" applyProtection="0"/>
    <xf numFmtId="0" fontId="1" fillId="9" borderId="0" applyNumberFormat="0" applyBorder="0" applyAlignment="0" applyProtection="0"/>
    <xf numFmtId="0" fontId="34" fillId="10" borderId="0" applyNumberFormat="0" applyBorder="0" applyAlignment="0" applyProtection="0"/>
    <xf numFmtId="0" fontId="1" fillId="10" borderId="0" applyNumberFormat="0" applyBorder="0" applyAlignment="0" applyProtection="0"/>
    <xf numFmtId="0" fontId="34" fillId="5" borderId="0" applyNumberFormat="0" applyBorder="0" applyAlignment="0" applyProtection="0"/>
    <xf numFmtId="0" fontId="1" fillId="5" borderId="0" applyNumberFormat="0" applyBorder="0" applyAlignment="0" applyProtection="0"/>
    <xf numFmtId="0" fontId="34" fillId="8" borderId="0" applyNumberFormat="0" applyBorder="0" applyAlignment="0" applyProtection="0"/>
    <xf numFmtId="0" fontId="1" fillId="8" borderId="0" applyNumberFormat="0" applyBorder="0" applyAlignment="0" applyProtection="0"/>
    <xf numFmtId="0" fontId="34" fillId="11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35" fillId="12" borderId="0" applyNumberFormat="0" applyBorder="0" applyAlignment="0" applyProtection="0"/>
    <xf numFmtId="0" fontId="17" fillId="12" borderId="0" applyNumberFormat="0" applyBorder="0" applyAlignment="0" applyProtection="0"/>
    <xf numFmtId="0" fontId="35" fillId="9" borderId="0" applyNumberFormat="0" applyBorder="0" applyAlignment="0" applyProtection="0"/>
    <xf numFmtId="0" fontId="17" fillId="9" borderId="0" applyNumberFormat="0" applyBorder="0" applyAlignment="0" applyProtection="0"/>
    <xf numFmtId="0" fontId="35" fillId="10" borderId="0" applyNumberFormat="0" applyBorder="0" applyAlignment="0" applyProtection="0"/>
    <xf numFmtId="0" fontId="17" fillId="10" borderId="0" applyNumberFormat="0" applyBorder="0" applyAlignment="0" applyProtection="0"/>
    <xf numFmtId="0" fontId="35" fillId="13" borderId="0" applyNumberFormat="0" applyBorder="0" applyAlignment="0" applyProtection="0"/>
    <xf numFmtId="0" fontId="17" fillId="13" borderId="0" applyNumberFormat="0" applyBorder="0" applyAlignment="0" applyProtection="0"/>
    <xf numFmtId="0" fontId="35" fillId="14" borderId="0" applyNumberFormat="0" applyBorder="0" applyAlignment="0" applyProtection="0"/>
    <xf numFmtId="0" fontId="17" fillId="14" borderId="0" applyNumberFormat="0" applyBorder="0" applyAlignment="0" applyProtection="0"/>
    <xf numFmtId="0" fontId="35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19" borderId="0" applyNumberFormat="0" applyBorder="0" applyAlignment="0" applyProtection="0"/>
    <xf numFmtId="0" fontId="28" fillId="3" borderId="0" applyNumberFormat="0" applyBorder="0" applyAlignment="0" applyProtection="0"/>
    <xf numFmtId="0" fontId="20" fillId="20" borderId="1" applyNumberFormat="0" applyAlignment="0" applyProtection="0"/>
    <xf numFmtId="0" fontId="25" fillId="21" borderId="2" applyNumberFormat="0" applyAlignment="0" applyProtection="0"/>
    <xf numFmtId="49" fontId="36" fillId="0" borderId="3">
      <alignment horizontal="center" vertical="center"/>
      <protection locked="0"/>
    </xf>
    <xf numFmtId="49" fontId="36" fillId="0" borderId="3">
      <alignment horizontal="center" vertical="center"/>
      <protection locked="0"/>
    </xf>
    <xf numFmtId="49" fontId="36" fillId="0" borderId="3">
      <alignment horizontal="center" vertical="center"/>
      <protection locked="0"/>
    </xf>
    <xf numFmtId="49" fontId="36" fillId="0" borderId="3">
      <alignment horizontal="center" vertical="center"/>
      <protection locked="0"/>
    </xf>
    <xf numFmtId="49" fontId="36" fillId="0" borderId="3">
      <alignment horizontal="center" vertical="center"/>
      <protection locked="0"/>
    </xf>
    <xf numFmtId="49" fontId="36" fillId="0" borderId="3">
      <alignment horizontal="center" vertical="center"/>
      <protection locked="0"/>
    </xf>
    <xf numFmtId="49" fontId="36" fillId="0" borderId="3">
      <alignment horizontal="center" vertical="center"/>
      <protection locked="0"/>
    </xf>
    <xf numFmtId="49" fontId="36" fillId="0" borderId="3">
      <alignment horizontal="center" vertical="center"/>
      <protection locked="0"/>
    </xf>
    <xf numFmtId="49" fontId="36" fillId="0" borderId="3">
      <alignment horizontal="center" vertical="center"/>
      <protection locked="0"/>
    </xf>
    <xf numFmtId="49" fontId="36" fillId="0" borderId="3">
      <alignment horizontal="center" vertical="center"/>
      <protection locked="0"/>
    </xf>
    <xf numFmtId="49" fontId="36" fillId="0" borderId="3">
      <alignment horizontal="center" vertical="center"/>
      <protection locked="0"/>
    </xf>
    <xf numFmtId="49" fontId="36" fillId="0" borderId="3">
      <alignment horizontal="center" vertical="center"/>
      <protection locked="0"/>
    </xf>
    <xf numFmtId="49" fontId="36" fillId="0" borderId="3">
      <alignment horizontal="center" vertical="center"/>
      <protection locked="0"/>
    </xf>
    <xf numFmtId="168" fontId="14" fillId="0" borderId="0" applyFont="0" applyFill="0" applyBorder="0" applyAlignment="0" applyProtection="0"/>
    <xf numFmtId="49" fontId="14" fillId="0" borderId="3">
      <alignment horizontal="left" vertical="center"/>
      <protection locked="0"/>
    </xf>
    <xf numFmtId="49" fontId="14" fillId="0" borderId="3">
      <alignment horizontal="left" vertical="center"/>
      <protection locked="0"/>
    </xf>
    <xf numFmtId="49" fontId="14" fillId="0" borderId="3">
      <alignment horizontal="left" vertical="center"/>
      <protection locked="0"/>
    </xf>
    <xf numFmtId="49" fontId="14" fillId="0" borderId="3">
      <alignment horizontal="left" vertical="center"/>
      <protection locked="0"/>
    </xf>
    <xf numFmtId="49" fontId="14" fillId="0" borderId="3">
      <alignment horizontal="left" vertical="center"/>
      <protection locked="0"/>
    </xf>
    <xf numFmtId="49" fontId="14" fillId="0" borderId="3">
      <alignment horizontal="left" vertical="center"/>
      <protection locked="0"/>
    </xf>
    <xf numFmtId="49" fontId="14" fillId="0" borderId="3">
      <alignment horizontal="left" vertical="center"/>
      <protection locked="0"/>
    </xf>
    <xf numFmtId="49" fontId="14" fillId="0" borderId="3">
      <alignment horizontal="left" vertical="center"/>
      <protection locked="0"/>
    </xf>
    <xf numFmtId="49" fontId="14" fillId="0" borderId="3">
      <alignment horizontal="left" vertical="center"/>
      <protection locked="0"/>
    </xf>
    <xf numFmtId="49" fontId="14" fillId="0" borderId="3">
      <alignment horizontal="left" vertical="center"/>
      <protection locked="0"/>
    </xf>
    <xf numFmtId="49" fontId="14" fillId="0" borderId="3">
      <alignment horizontal="left" vertical="center"/>
      <protection locked="0"/>
    </xf>
    <xf numFmtId="49" fontId="14" fillId="0" borderId="3">
      <alignment horizontal="left" vertical="center"/>
      <protection locked="0"/>
    </xf>
    <xf numFmtId="49" fontId="14" fillId="0" borderId="3">
      <alignment horizontal="left" vertical="center"/>
      <protection locked="0"/>
    </xf>
    <xf numFmtId="49" fontId="14" fillId="0" borderId="3">
      <alignment horizontal="left" vertical="center"/>
      <protection locked="0"/>
    </xf>
    <xf numFmtId="49" fontId="14" fillId="0" borderId="3">
      <alignment horizontal="left" vertical="center"/>
      <protection locked="0"/>
    </xf>
    <xf numFmtId="49" fontId="14" fillId="0" borderId="3">
      <alignment horizontal="left" vertical="center"/>
      <protection locked="0"/>
    </xf>
    <xf numFmtId="49" fontId="14" fillId="0" borderId="3">
      <alignment horizontal="left" vertical="center"/>
      <protection locked="0"/>
    </xf>
    <xf numFmtId="0" fontId="29" fillId="0" borderId="0" applyNumberFormat="0" applyFill="0" applyBorder="0" applyAlignment="0" applyProtection="0"/>
    <xf numFmtId="171" fontId="37" fillId="0" borderId="0" applyAlignment="0">
      <alignment wrapText="1"/>
    </xf>
    <xf numFmtId="0" fontId="32" fillId="4" borderId="0" applyNumberFormat="0" applyBorder="0" applyAlignment="0" applyProtection="0"/>
    <xf numFmtId="0" fontId="21" fillId="0" borderId="4" applyNumberFormat="0" applyFill="0" applyAlignment="0" applyProtection="0"/>
    <xf numFmtId="0" fontId="22" fillId="0" borderId="5" applyNumberFormat="0" applyFill="0" applyAlignment="0" applyProtection="0"/>
    <xf numFmtId="0" fontId="23" fillId="0" borderId="6" applyNumberFormat="0" applyFill="0" applyAlignment="0" applyProtection="0"/>
    <xf numFmtId="0" fontId="23" fillId="0" borderId="0" applyNumberFormat="0" applyFill="0" applyBorder="0" applyAlignment="0" applyProtection="0"/>
    <xf numFmtId="0" fontId="38" fillId="0" borderId="0" applyNumberFormat="0" applyFill="0" applyBorder="0" applyAlignment="0" applyProtection="0">
      <alignment vertical="top"/>
      <protection locked="0"/>
    </xf>
    <xf numFmtId="0" fontId="18" fillId="7" borderId="1" applyNumberFormat="0" applyAlignment="0" applyProtection="0"/>
    <xf numFmtId="49" fontId="14" fillId="0" borderId="0" applyNumberFormat="0" applyFont="0" applyAlignment="0">
      <alignment vertical="top" wrapText="1"/>
      <protection locked="0"/>
    </xf>
    <xf numFmtId="49" fontId="14" fillId="0" borderId="0" applyNumberFormat="0" applyFont="0" applyAlignment="0">
      <alignment vertical="top" wrapText="1"/>
    </xf>
    <xf numFmtId="49" fontId="14" fillId="0" borderId="0" applyNumberFormat="0" applyFont="0" applyAlignment="0">
      <alignment vertical="top" wrapText="1"/>
    </xf>
    <xf numFmtId="49" fontId="14" fillId="0" borderId="0" applyNumberFormat="0" applyFont="0" applyAlignment="0">
      <alignment vertical="top" wrapText="1"/>
      <protection locked="0"/>
    </xf>
    <xf numFmtId="49" fontId="14" fillId="0" borderId="0" applyNumberFormat="0" applyFont="0" applyAlignment="0">
      <alignment vertical="top" wrapText="1"/>
    </xf>
    <xf numFmtId="49" fontId="14" fillId="0" borderId="0" applyNumberFormat="0" applyFont="0" applyAlignment="0">
      <alignment vertical="top" wrapText="1"/>
      <protection locked="0"/>
    </xf>
    <xf numFmtId="49" fontId="14" fillId="0" borderId="0" applyNumberFormat="0" applyFont="0" applyAlignment="0">
      <alignment vertical="top" wrapText="1"/>
    </xf>
    <xf numFmtId="49" fontId="14" fillId="0" borderId="0" applyNumberFormat="0" applyFont="0" applyAlignment="0">
      <alignment vertical="top" wrapText="1"/>
      <protection locked="0"/>
    </xf>
    <xf numFmtId="49" fontId="14" fillId="0" borderId="0" applyNumberFormat="0" applyFont="0" applyAlignment="0">
      <alignment vertical="top" wrapText="1"/>
      <protection locked="0"/>
    </xf>
    <xf numFmtId="49" fontId="14" fillId="0" borderId="0" applyNumberFormat="0" applyFont="0" applyAlignment="0">
      <alignment vertical="top" wrapText="1"/>
      <protection locked="0"/>
    </xf>
    <xf numFmtId="49" fontId="14" fillId="0" borderId="0" applyNumberFormat="0" applyFont="0" applyAlignment="0">
      <alignment vertical="top" wrapText="1"/>
      <protection locked="0"/>
    </xf>
    <xf numFmtId="49" fontId="14" fillId="0" borderId="0" applyNumberFormat="0" applyFont="0" applyAlignment="0">
      <alignment vertical="top" wrapText="1"/>
      <protection locked="0"/>
    </xf>
    <xf numFmtId="49" fontId="14" fillId="0" borderId="0" applyNumberFormat="0" applyFont="0" applyAlignment="0">
      <alignment vertical="top" wrapText="1"/>
      <protection locked="0"/>
    </xf>
    <xf numFmtId="49" fontId="14" fillId="0" borderId="0" applyNumberFormat="0" applyFont="0" applyAlignment="0">
      <alignment vertical="top" wrapText="1"/>
      <protection locked="0"/>
    </xf>
    <xf numFmtId="49" fontId="14" fillId="0" borderId="0" applyNumberFormat="0" applyFont="0" applyAlignment="0">
      <alignment vertical="top" wrapText="1"/>
      <protection locked="0"/>
    </xf>
    <xf numFmtId="49" fontId="14" fillId="0" borderId="0" applyNumberFormat="0" applyFont="0" applyAlignment="0">
      <alignment vertical="top" wrapText="1"/>
      <protection locked="0"/>
    </xf>
    <xf numFmtId="49" fontId="14" fillId="0" borderId="0" applyNumberFormat="0" applyFont="0" applyAlignment="0">
      <alignment vertical="top" wrapText="1"/>
      <protection locked="0"/>
    </xf>
    <xf numFmtId="49" fontId="14" fillId="0" borderId="0" applyNumberFormat="0" applyFont="0" applyAlignment="0">
      <alignment vertical="top" wrapText="1"/>
      <protection locked="0"/>
    </xf>
    <xf numFmtId="49" fontId="14" fillId="0" borderId="0" applyNumberFormat="0" applyFont="0" applyAlignment="0">
      <alignment vertical="top" wrapText="1"/>
      <protection locked="0"/>
    </xf>
    <xf numFmtId="49" fontId="14" fillId="0" borderId="0" applyNumberFormat="0" applyFont="0" applyAlignment="0">
      <alignment vertical="top" wrapText="1"/>
      <protection locked="0"/>
    </xf>
    <xf numFmtId="49" fontId="39" fillId="22" borderId="7">
      <alignment horizontal="left" vertical="center"/>
      <protection locked="0"/>
    </xf>
    <xf numFmtId="49" fontId="39" fillId="22" borderId="7">
      <alignment horizontal="left" vertical="center"/>
    </xf>
    <xf numFmtId="4" fontId="39" fillId="22" borderId="7">
      <alignment horizontal="right" vertical="center"/>
      <protection locked="0"/>
    </xf>
    <xf numFmtId="4" fontId="39" fillId="22" borderId="7">
      <alignment horizontal="right" vertical="center"/>
    </xf>
    <xf numFmtId="4" fontId="40" fillId="22" borderId="7">
      <alignment horizontal="right" vertical="center"/>
      <protection locked="0"/>
    </xf>
    <xf numFmtId="49" fontId="41" fillId="22" borderId="3">
      <alignment horizontal="left" vertical="center"/>
      <protection locked="0"/>
    </xf>
    <xf numFmtId="49" fontId="41" fillId="22" borderId="3">
      <alignment horizontal="left" vertical="center"/>
    </xf>
    <xf numFmtId="49" fontId="42" fillId="22" borderId="3">
      <alignment horizontal="left" vertical="center"/>
      <protection locked="0"/>
    </xf>
    <xf numFmtId="49" fontId="42" fillId="22" borderId="3">
      <alignment horizontal="left" vertical="center"/>
    </xf>
    <xf numFmtId="4" fontId="41" fillId="22" borderId="3">
      <alignment horizontal="right" vertical="center"/>
      <protection locked="0"/>
    </xf>
    <xf numFmtId="4" fontId="41" fillId="22" borderId="3">
      <alignment horizontal="right" vertical="center"/>
    </xf>
    <xf numFmtId="4" fontId="43" fillId="22" borderId="3">
      <alignment horizontal="right" vertical="center"/>
      <protection locked="0"/>
    </xf>
    <xf numFmtId="49" fontId="36" fillId="22" borderId="3">
      <alignment horizontal="left" vertical="center"/>
      <protection locked="0"/>
    </xf>
    <xf numFmtId="49" fontId="36" fillId="22" borderId="3">
      <alignment horizontal="left" vertical="center"/>
      <protection locked="0"/>
    </xf>
    <xf numFmtId="49" fontId="36" fillId="22" borderId="3">
      <alignment horizontal="left" vertical="center"/>
    </xf>
    <xf numFmtId="49" fontId="36" fillId="22" borderId="3">
      <alignment horizontal="left" vertical="center"/>
    </xf>
    <xf numFmtId="49" fontId="40" fillId="22" borderId="3">
      <alignment horizontal="left" vertical="center"/>
      <protection locked="0"/>
    </xf>
    <xf numFmtId="49" fontId="40" fillId="22" borderId="3">
      <alignment horizontal="left" vertical="center"/>
    </xf>
    <xf numFmtId="4" fontId="36" fillId="22" borderId="3">
      <alignment horizontal="right" vertical="center"/>
      <protection locked="0"/>
    </xf>
    <xf numFmtId="4" fontId="36" fillId="22" borderId="3">
      <alignment horizontal="right" vertical="center"/>
      <protection locked="0"/>
    </xf>
    <xf numFmtId="4" fontId="36" fillId="22" borderId="3">
      <alignment horizontal="right" vertical="center"/>
    </xf>
    <xf numFmtId="4" fontId="36" fillId="22" borderId="3">
      <alignment horizontal="right" vertical="center"/>
    </xf>
    <xf numFmtId="4" fontId="40" fillId="22" borderId="3">
      <alignment horizontal="right" vertical="center"/>
      <protection locked="0"/>
    </xf>
    <xf numFmtId="49" fontId="44" fillId="22" borderId="3">
      <alignment horizontal="left" vertical="center"/>
      <protection locked="0"/>
    </xf>
    <xf numFmtId="49" fontId="44" fillId="22" borderId="3">
      <alignment horizontal="left" vertical="center"/>
    </xf>
    <xf numFmtId="49" fontId="45" fillId="22" borderId="3">
      <alignment horizontal="left" vertical="center"/>
      <protection locked="0"/>
    </xf>
    <xf numFmtId="49" fontId="45" fillId="22" borderId="3">
      <alignment horizontal="left" vertical="center"/>
    </xf>
    <xf numFmtId="4" fontId="44" fillId="22" borderId="3">
      <alignment horizontal="right" vertical="center"/>
      <protection locked="0"/>
    </xf>
    <xf numFmtId="4" fontId="44" fillId="22" borderId="3">
      <alignment horizontal="right" vertical="center"/>
    </xf>
    <xf numFmtId="4" fontId="46" fillId="22" borderId="3">
      <alignment horizontal="right" vertical="center"/>
      <protection locked="0"/>
    </xf>
    <xf numFmtId="49" fontId="47" fillId="0" borderId="3">
      <alignment horizontal="left" vertical="center"/>
      <protection locked="0"/>
    </xf>
    <xf numFmtId="49" fontId="47" fillId="0" borderId="3">
      <alignment horizontal="left" vertical="center"/>
    </xf>
    <xf numFmtId="49" fontId="48" fillId="0" borderId="3">
      <alignment horizontal="left" vertical="center"/>
      <protection locked="0"/>
    </xf>
    <xf numFmtId="49" fontId="48" fillId="0" borderId="3">
      <alignment horizontal="left" vertical="center"/>
    </xf>
    <xf numFmtId="4" fontId="47" fillId="0" borderId="3">
      <alignment horizontal="right" vertical="center"/>
      <protection locked="0"/>
    </xf>
    <xf numFmtId="4" fontId="47" fillId="0" borderId="3">
      <alignment horizontal="right" vertical="center"/>
    </xf>
    <xf numFmtId="4" fontId="48" fillId="0" borderId="3">
      <alignment horizontal="right" vertical="center"/>
      <protection locked="0"/>
    </xf>
    <xf numFmtId="49" fontId="49" fillId="0" borderId="3">
      <alignment horizontal="left" vertical="center"/>
      <protection locked="0"/>
    </xf>
    <xf numFmtId="49" fontId="49" fillId="0" borderId="3">
      <alignment horizontal="left" vertical="center"/>
    </xf>
    <xf numFmtId="49" fontId="50" fillId="0" borderId="3">
      <alignment horizontal="left" vertical="center"/>
      <protection locked="0"/>
    </xf>
    <xf numFmtId="49" fontId="50" fillId="0" borderId="3">
      <alignment horizontal="left" vertical="center"/>
    </xf>
    <xf numFmtId="4" fontId="49" fillId="0" borderId="3">
      <alignment horizontal="right" vertical="center"/>
      <protection locked="0"/>
    </xf>
    <xf numFmtId="4" fontId="49" fillId="0" borderId="3">
      <alignment horizontal="right" vertical="center"/>
    </xf>
    <xf numFmtId="49" fontId="47" fillId="0" borderId="3">
      <alignment horizontal="left" vertical="center"/>
      <protection locked="0"/>
    </xf>
    <xf numFmtId="49" fontId="48" fillId="0" borderId="3">
      <alignment horizontal="left" vertical="center"/>
      <protection locked="0"/>
    </xf>
    <xf numFmtId="4" fontId="47" fillId="0" borderId="3">
      <alignment horizontal="right" vertical="center"/>
      <protection locked="0"/>
    </xf>
    <xf numFmtId="0" fontId="30" fillId="0" borderId="8" applyNumberFormat="0" applyFill="0" applyAlignment="0" applyProtection="0"/>
    <xf numFmtId="0" fontId="27" fillId="23" borderId="0" applyNumberFormat="0" applyBorder="0" applyAlignment="0" applyProtection="0"/>
    <xf numFmtId="0" fontId="14" fillId="0" borderId="0"/>
    <xf numFmtId="0" fontId="14" fillId="0" borderId="0"/>
    <xf numFmtId="0" fontId="14" fillId="24" borderId="0" applyNumberFormat="0" applyFill="0" applyAlignment="0">
      <alignment horizontal="center"/>
      <protection locked="0"/>
    </xf>
    <xf numFmtId="0" fontId="2" fillId="25" borderId="9" applyNumberFormat="0" applyFont="0" applyAlignment="0" applyProtection="0"/>
    <xf numFmtId="4" fontId="51" fillId="26" borderId="3">
      <alignment horizontal="right" vertical="center"/>
      <protection locked="0"/>
    </xf>
    <xf numFmtId="4" fontId="51" fillId="27" borderId="3">
      <alignment horizontal="right" vertical="center"/>
      <protection locked="0"/>
    </xf>
    <xf numFmtId="4" fontId="51" fillId="28" borderId="3">
      <alignment horizontal="right" vertical="center"/>
      <protection locked="0"/>
    </xf>
    <xf numFmtId="0" fontId="19" fillId="20" borderId="10" applyNumberFormat="0" applyAlignment="0" applyProtection="0"/>
    <xf numFmtId="49" fontId="36" fillId="0" borderId="3">
      <alignment horizontal="left" vertical="center" wrapText="1"/>
      <protection locked="0"/>
    </xf>
    <xf numFmtId="49" fontId="36" fillId="0" borderId="3">
      <alignment horizontal="left" vertical="center" wrapText="1"/>
      <protection locked="0"/>
    </xf>
    <xf numFmtId="0" fontId="26" fillId="0" borderId="0" applyNumberFormat="0" applyFill="0" applyBorder="0" applyAlignment="0" applyProtection="0"/>
    <xf numFmtId="0" fontId="24" fillId="0" borderId="11" applyNumberFormat="0" applyFill="0" applyAlignment="0" applyProtection="0"/>
    <xf numFmtId="0" fontId="31" fillId="0" borderId="0" applyNumberFormat="0" applyFill="0" applyBorder="0" applyAlignment="0" applyProtection="0"/>
    <xf numFmtId="0" fontId="35" fillId="16" borderId="0" applyNumberFormat="0" applyBorder="0" applyAlignment="0" applyProtection="0"/>
    <xf numFmtId="0" fontId="17" fillId="16" borderId="0" applyNumberFormat="0" applyBorder="0" applyAlignment="0" applyProtection="0"/>
    <xf numFmtId="0" fontId="35" fillId="17" borderId="0" applyNumberFormat="0" applyBorder="0" applyAlignment="0" applyProtection="0"/>
    <xf numFmtId="0" fontId="17" fillId="17" borderId="0" applyNumberFormat="0" applyBorder="0" applyAlignment="0" applyProtection="0"/>
    <xf numFmtId="0" fontId="35" fillId="18" borderId="0" applyNumberFormat="0" applyBorder="0" applyAlignment="0" applyProtection="0"/>
    <xf numFmtId="0" fontId="17" fillId="18" borderId="0" applyNumberFormat="0" applyBorder="0" applyAlignment="0" applyProtection="0"/>
    <xf numFmtId="0" fontId="35" fillId="13" borderId="0" applyNumberFormat="0" applyBorder="0" applyAlignment="0" applyProtection="0"/>
    <xf numFmtId="0" fontId="17" fillId="13" borderId="0" applyNumberFormat="0" applyBorder="0" applyAlignment="0" applyProtection="0"/>
    <xf numFmtId="0" fontId="35" fillId="14" borderId="0" applyNumberFormat="0" applyBorder="0" applyAlignment="0" applyProtection="0"/>
    <xf numFmtId="0" fontId="17" fillId="14" borderId="0" applyNumberFormat="0" applyBorder="0" applyAlignment="0" applyProtection="0"/>
    <xf numFmtId="0" fontId="35" fillId="19" borderId="0" applyNumberFormat="0" applyBorder="0" applyAlignment="0" applyProtection="0"/>
    <xf numFmtId="0" fontId="17" fillId="19" borderId="0" applyNumberFormat="0" applyBorder="0" applyAlignment="0" applyProtection="0"/>
    <xf numFmtId="0" fontId="52" fillId="7" borderId="1" applyNumberFormat="0" applyAlignment="0" applyProtection="0"/>
    <xf numFmtId="0" fontId="18" fillId="7" borderId="1" applyNumberFormat="0" applyAlignment="0" applyProtection="0"/>
    <xf numFmtId="0" fontId="53" fillId="20" borderId="10" applyNumberFormat="0" applyAlignment="0" applyProtection="0"/>
    <xf numFmtId="0" fontId="19" fillId="20" borderId="10" applyNumberFormat="0" applyAlignment="0" applyProtection="0"/>
    <xf numFmtId="0" fontId="54" fillId="20" borderId="1" applyNumberFormat="0" applyAlignment="0" applyProtection="0"/>
    <xf numFmtId="0" fontId="20" fillId="20" borderId="1" applyNumberFormat="0" applyAlignment="0" applyProtection="0"/>
    <xf numFmtId="172" fontId="14" fillId="0" borderId="0" applyFont="0" applyFill="0" applyBorder="0" applyAlignment="0" applyProtection="0"/>
    <xf numFmtId="0" fontId="55" fillId="0" borderId="4" applyNumberFormat="0" applyFill="0" applyAlignment="0" applyProtection="0"/>
    <xf numFmtId="0" fontId="21" fillId="0" borderId="4" applyNumberFormat="0" applyFill="0" applyAlignment="0" applyProtection="0"/>
    <xf numFmtId="0" fontId="56" fillId="0" borderId="5" applyNumberFormat="0" applyFill="0" applyAlignment="0" applyProtection="0"/>
    <xf numFmtId="0" fontId="22" fillId="0" borderId="5" applyNumberFormat="0" applyFill="0" applyAlignment="0" applyProtection="0"/>
    <xf numFmtId="0" fontId="57" fillId="0" borderId="6" applyNumberFormat="0" applyFill="0" applyAlignment="0" applyProtection="0"/>
    <xf numFmtId="0" fontId="23" fillId="0" borderId="6" applyNumberFormat="0" applyFill="0" applyAlignment="0" applyProtection="0"/>
    <xf numFmtId="0" fontId="57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58" fillId="0" borderId="11" applyNumberFormat="0" applyFill="0" applyAlignment="0" applyProtection="0"/>
    <xf numFmtId="0" fontId="24" fillId="0" borderId="11" applyNumberFormat="0" applyFill="0" applyAlignment="0" applyProtection="0"/>
    <xf numFmtId="0" fontId="59" fillId="21" borderId="2" applyNumberFormat="0" applyAlignment="0" applyProtection="0"/>
    <xf numFmtId="0" fontId="25" fillId="21" borderId="2" applyNumberFormat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0" fillId="23" borderId="0" applyNumberFormat="0" applyBorder="0" applyAlignment="0" applyProtection="0"/>
    <xf numFmtId="0" fontId="27" fillId="2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4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1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1" fillId="0" borderId="0"/>
    <xf numFmtId="0" fontId="74" fillId="0" borderId="0"/>
    <xf numFmtId="0" fontId="14" fillId="0" borderId="0"/>
    <xf numFmtId="0" fontId="2" fillId="0" borderId="0"/>
    <xf numFmtId="0" fontId="14" fillId="0" borderId="0"/>
    <xf numFmtId="0" fontId="14" fillId="0" borderId="0" applyNumberFormat="0" applyFont="0" applyFill="0" applyBorder="0" applyAlignment="0" applyProtection="0">
      <alignment vertical="top"/>
    </xf>
    <xf numFmtId="0" fontId="14" fillId="0" borderId="0" applyNumberFormat="0" applyFont="0" applyFill="0" applyBorder="0" applyAlignment="0" applyProtection="0">
      <alignment vertical="top"/>
    </xf>
    <xf numFmtId="0" fontId="2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61" fillId="3" borderId="0" applyNumberFormat="0" applyBorder="0" applyAlignment="0" applyProtection="0"/>
    <xf numFmtId="0" fontId="28" fillId="3" borderId="0" applyNumberFormat="0" applyBorder="0" applyAlignment="0" applyProtection="0"/>
    <xf numFmtId="0" fontId="62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63" fillId="25" borderId="9" applyNumberFormat="0" applyFont="0" applyAlignment="0" applyProtection="0"/>
    <xf numFmtId="0" fontId="14" fillId="25" borderId="9" applyNumberFormat="0" applyFon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4" fillId="0" borderId="8" applyNumberFormat="0" applyFill="0" applyAlignment="0" applyProtection="0"/>
    <xf numFmtId="0" fontId="30" fillId="0" borderId="8" applyNumberFormat="0" applyFill="0" applyAlignment="0" applyProtection="0"/>
    <xf numFmtId="0" fontId="33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6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173" fontId="67" fillId="0" borderId="0" applyFont="0" applyFill="0" applyBorder="0" applyAlignment="0" applyProtection="0"/>
    <xf numFmtId="174" fontId="67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68" fillId="4" borderId="0" applyNumberFormat="0" applyBorder="0" applyAlignment="0" applyProtection="0"/>
    <xf numFmtId="0" fontId="32" fillId="4" borderId="0" applyNumberFormat="0" applyBorder="0" applyAlignment="0" applyProtection="0"/>
    <xf numFmtId="176" fontId="69" fillId="22" borderId="12" applyFill="0" applyBorder="0">
      <alignment horizontal="center" vertical="center" wrapText="1"/>
      <protection locked="0"/>
    </xf>
    <xf numFmtId="171" fontId="70" fillId="0" borderId="0">
      <alignment wrapText="1"/>
    </xf>
    <xf numFmtId="171" fontId="37" fillId="0" borderId="0">
      <alignment wrapText="1"/>
    </xf>
  </cellStyleXfs>
  <cellXfs count="360">
    <xf numFmtId="0" fontId="0" fillId="0" borderId="0" xfId="0"/>
    <xf numFmtId="0" fontId="5" fillId="0" borderId="0" xfId="0" quotePrefix="1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7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5" fillId="0" borderId="3" xfId="0" quotePrefix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center" wrapText="1"/>
    </xf>
    <xf numFmtId="0" fontId="4" fillId="0" borderId="3" xfId="0" quotePrefix="1" applyFont="1" applyFill="1" applyBorder="1" applyAlignment="1">
      <alignment horizontal="center" vertical="center"/>
    </xf>
    <xf numFmtId="170" fontId="5" fillId="0" borderId="3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170" fontId="7" fillId="0" borderId="0" xfId="0" applyNumberFormat="1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 wrapText="1" shrinkToFit="1"/>
    </xf>
    <xf numFmtId="0" fontId="5" fillId="0" borderId="3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Border="1" applyAlignment="1">
      <alignment horizontal="right" vertical="center"/>
    </xf>
    <xf numFmtId="0" fontId="10" fillId="0" borderId="0" xfId="0" applyFont="1" applyFill="1" applyBorder="1" applyAlignment="1">
      <alignment vertical="center"/>
    </xf>
    <xf numFmtId="169" fontId="4" fillId="0" borderId="0" xfId="0" applyNumberFormat="1" applyFont="1" applyFill="1" applyBorder="1" applyAlignment="1">
      <alignment horizontal="right" vertical="center"/>
    </xf>
    <xf numFmtId="0" fontId="11" fillId="0" borderId="0" xfId="0" applyFont="1" applyFill="1" applyAlignment="1">
      <alignment vertical="center"/>
    </xf>
    <xf numFmtId="0" fontId="9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right" vertical="center"/>
    </xf>
    <xf numFmtId="1" fontId="5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/>
    <xf numFmtId="0" fontId="5" fillId="0" borderId="0" xfId="0" applyFont="1" applyFill="1" applyBorder="1" applyAlignment="1">
      <alignment horizontal="left" vertical="center" wrapText="1" shrinkToFit="1"/>
    </xf>
    <xf numFmtId="0" fontId="5" fillId="0" borderId="0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Border="1" applyAlignment="1">
      <alignment horizontal="left" vertical="center" wrapText="1"/>
    </xf>
    <xf numFmtId="170" fontId="5" fillId="0" borderId="0" xfId="0" applyNumberFormat="1" applyFont="1" applyFill="1" applyBorder="1" applyAlignment="1">
      <alignment horizontal="right" vertical="center" wrapText="1"/>
    </xf>
    <xf numFmtId="0" fontId="5" fillId="0" borderId="0" xfId="0" applyFont="1" applyFill="1" applyAlignment="1">
      <alignment horizontal="right" vertical="center"/>
    </xf>
    <xf numFmtId="170" fontId="5" fillId="0" borderId="0" xfId="0" applyNumberFormat="1" applyFont="1" applyFill="1" applyAlignment="1">
      <alignment vertical="center"/>
    </xf>
    <xf numFmtId="0" fontId="13" fillId="0" borderId="0" xfId="0" applyFont="1" applyFill="1"/>
    <xf numFmtId="170" fontId="5" fillId="0" borderId="0" xfId="0" applyNumberFormat="1" applyFont="1" applyFill="1" applyBorder="1" applyAlignment="1">
      <alignment horizontal="center" vertical="center" wrapText="1"/>
    </xf>
    <xf numFmtId="0" fontId="4" fillId="0" borderId="0" xfId="0" quotePrefix="1" applyFont="1" applyFill="1" applyBorder="1" applyAlignment="1">
      <alignment horizontal="center" vertical="center"/>
    </xf>
    <xf numFmtId="169" fontId="4" fillId="0" borderId="0" xfId="0" applyNumberFormat="1" applyFont="1" applyFill="1" applyBorder="1" applyAlignment="1">
      <alignment horizontal="right" vertical="center" wrapText="1"/>
    </xf>
    <xf numFmtId="0" fontId="5" fillId="0" borderId="0" xfId="0" applyFont="1" applyFill="1" applyAlignment="1"/>
    <xf numFmtId="169" fontId="4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 wrapText="1" shrinkToFit="1"/>
    </xf>
    <xf numFmtId="0" fontId="4" fillId="0" borderId="0" xfId="0" applyFont="1" applyFill="1" applyAlignment="1">
      <alignment horizontal="right" vertical="center"/>
    </xf>
    <xf numFmtId="0" fontId="8" fillId="0" borderId="0" xfId="0" applyFont="1" applyFill="1" applyAlignment="1">
      <alignment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5" fillId="0" borderId="3" xfId="237" applyFont="1" applyFill="1" applyBorder="1" applyAlignment="1">
      <alignment horizontal="center" vertical="center"/>
    </xf>
    <xf numFmtId="0" fontId="4" fillId="0" borderId="3" xfId="0" applyFont="1" applyFill="1" applyBorder="1" applyAlignment="1">
      <alignment vertical="center" wrapText="1"/>
    </xf>
    <xf numFmtId="0" fontId="5" fillId="0" borderId="13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vertical="center"/>
    </xf>
    <xf numFmtId="0" fontId="5" fillId="0" borderId="15" xfId="0" applyFont="1" applyFill="1" applyBorder="1" applyAlignment="1">
      <alignment vertical="center" wrapText="1"/>
    </xf>
    <xf numFmtId="0" fontId="5" fillId="0" borderId="0" xfId="245" applyFont="1" applyFill="1" applyBorder="1" applyAlignment="1">
      <alignment vertical="center"/>
    </xf>
    <xf numFmtId="0" fontId="5" fillId="0" borderId="3" xfId="245" applyFont="1" applyFill="1" applyBorder="1" applyAlignment="1">
      <alignment horizontal="left" vertical="center" wrapText="1"/>
    </xf>
    <xf numFmtId="0" fontId="4" fillId="0" borderId="0" xfId="245" applyFont="1" applyFill="1" applyBorder="1" applyAlignment="1">
      <alignment vertical="center"/>
    </xf>
    <xf numFmtId="0" fontId="5" fillId="0" borderId="0" xfId="245" applyFont="1" applyFill="1" applyBorder="1" applyAlignment="1">
      <alignment horizontal="center" vertical="center"/>
    </xf>
    <xf numFmtId="0" fontId="4" fillId="0" borderId="0" xfId="245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right" vertical="center" wrapText="1"/>
    </xf>
    <xf numFmtId="0" fontId="5" fillId="0" borderId="0" xfId="0" applyFont="1" applyFill="1" applyBorder="1" applyAlignment="1">
      <alignment vertical="center" wrapText="1"/>
    </xf>
    <xf numFmtId="0" fontId="5" fillId="0" borderId="3" xfId="245" applyFont="1" applyFill="1" applyBorder="1" applyAlignment="1">
      <alignment horizontal="center" vertical="center"/>
    </xf>
    <xf numFmtId="0" fontId="5" fillId="0" borderId="3" xfId="245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left" vertical="center" wrapText="1"/>
    </xf>
    <xf numFmtId="170" fontId="4" fillId="0" borderId="0" xfId="0" applyNumberFormat="1" applyFont="1" applyFill="1" applyBorder="1" applyAlignment="1">
      <alignment horizontal="center" vertical="center" wrapText="1"/>
    </xf>
    <xf numFmtId="170" fontId="4" fillId="0" borderId="0" xfId="0" applyNumberFormat="1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4" fillId="0" borderId="3" xfId="245" applyFont="1" applyFill="1" applyBorder="1" applyAlignment="1">
      <alignment horizontal="left" vertical="center" wrapText="1"/>
    </xf>
    <xf numFmtId="0" fontId="16" fillId="0" borderId="0" xfId="245" applyFont="1" applyFill="1"/>
    <xf numFmtId="0" fontId="5" fillId="0" borderId="0" xfId="245" applyFont="1" applyFill="1" applyBorder="1" applyAlignment="1">
      <alignment vertical="center" wrapText="1"/>
    </xf>
    <xf numFmtId="0" fontId="4" fillId="0" borderId="3" xfId="237" applyFont="1" applyFill="1" applyBorder="1" applyAlignment="1">
      <alignment horizontal="left" vertical="center"/>
    </xf>
    <xf numFmtId="0" fontId="5" fillId="0" borderId="0" xfId="0" applyFont="1" applyFill="1"/>
    <xf numFmtId="0" fontId="11" fillId="0" borderId="3" xfId="0" applyFont="1" applyFill="1" applyBorder="1" applyAlignment="1">
      <alignment horizontal="center" vertical="center" wrapText="1" shrinkToFit="1"/>
    </xf>
    <xf numFmtId="0" fontId="11" fillId="0" borderId="14" xfId="0" applyFont="1" applyFill="1" applyBorder="1" applyAlignment="1">
      <alignment horizontal="center" vertical="center" wrapText="1" shrinkToFit="1"/>
    </xf>
    <xf numFmtId="0" fontId="4" fillId="0" borderId="0" xfId="0" applyFont="1" applyFill="1" applyBorder="1" applyAlignment="1" applyProtection="1">
      <alignment horizontal="left" vertical="center"/>
      <protection locked="0"/>
    </xf>
    <xf numFmtId="170" fontId="4" fillId="0" borderId="0" xfId="0" applyNumberFormat="1" applyFont="1" applyFill="1" applyBorder="1" applyAlignment="1">
      <alignment horizontal="right" vertical="center" wrapText="1"/>
    </xf>
    <xf numFmtId="0" fontId="4" fillId="0" borderId="0" xfId="0" quotePrefix="1" applyFont="1" applyFill="1" applyBorder="1" applyAlignment="1">
      <alignment horizontal="center"/>
    </xf>
    <xf numFmtId="170" fontId="5" fillId="0" borderId="0" xfId="245" applyNumberFormat="1" applyFont="1" applyFill="1" applyBorder="1" applyAlignment="1">
      <alignment horizontal="center" vertical="center" wrapText="1"/>
    </xf>
    <xf numFmtId="170" fontId="5" fillId="0" borderId="0" xfId="245" applyNumberFormat="1" applyFont="1" applyFill="1" applyBorder="1" applyAlignment="1">
      <alignment horizontal="right" vertical="center" wrapText="1"/>
    </xf>
    <xf numFmtId="0" fontId="5" fillId="0" borderId="0" xfId="245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/>
    </xf>
    <xf numFmtId="0" fontId="5" fillId="0" borderId="0" xfId="0" applyFont="1" applyFill="1" applyBorder="1" applyAlignment="1"/>
    <xf numFmtId="0" fontId="5" fillId="0" borderId="14" xfId="0" applyFont="1" applyFill="1" applyBorder="1" applyAlignment="1">
      <alignment vertical="center"/>
    </xf>
    <xf numFmtId="0" fontId="5" fillId="0" borderId="16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left" vertical="center"/>
    </xf>
    <xf numFmtId="0" fontId="5" fillId="0" borderId="16" xfId="0" applyFont="1" applyFill="1" applyBorder="1" applyAlignment="1">
      <alignment vertical="center" wrapText="1"/>
    </xf>
    <xf numFmtId="3" fontId="5" fillId="0" borderId="0" xfId="0" applyNumberFormat="1" applyFont="1" applyFill="1" applyBorder="1" applyAlignment="1">
      <alignment vertical="center"/>
    </xf>
    <xf numFmtId="0" fontId="13" fillId="0" borderId="0" xfId="0" applyFont="1" applyFill="1" applyAlignment="1">
      <alignment horizontal="right" vertical="center"/>
    </xf>
    <xf numFmtId="0" fontId="16" fillId="0" borderId="0" xfId="0" applyFont="1" applyFill="1" applyAlignment="1">
      <alignment vertical="center"/>
    </xf>
    <xf numFmtId="0" fontId="16" fillId="0" borderId="0" xfId="0" applyFont="1" applyFill="1"/>
    <xf numFmtId="0" fontId="16" fillId="0" borderId="0" xfId="0" applyFont="1" applyFill="1" applyAlignment="1">
      <alignment horizontal="center" vertical="center"/>
    </xf>
    <xf numFmtId="0" fontId="5" fillId="0" borderId="3" xfId="0" applyFont="1" applyFill="1" applyBorder="1" applyAlignment="1">
      <alignment horizontal="left" vertical="center" wrapText="1" shrinkToFit="1"/>
    </xf>
    <xf numFmtId="0" fontId="11" fillId="0" borderId="0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vertical="center" wrapText="1"/>
    </xf>
    <xf numFmtId="0" fontId="5" fillId="0" borderId="19" xfId="0" applyFont="1" applyFill="1" applyBorder="1" applyAlignment="1">
      <alignment vertical="center"/>
    </xf>
    <xf numFmtId="0" fontId="4" fillId="0" borderId="3" xfId="0" applyFont="1" applyFill="1" applyBorder="1" applyAlignment="1" applyProtection="1">
      <alignment horizontal="left" vertical="center" wrapText="1"/>
      <protection locked="0"/>
    </xf>
    <xf numFmtId="0" fontId="5" fillId="0" borderId="3" xfId="0" applyFont="1" applyFill="1" applyBorder="1" applyAlignment="1" applyProtection="1">
      <alignment horizontal="left" vertical="center" wrapText="1"/>
      <protection locked="0"/>
    </xf>
    <xf numFmtId="0" fontId="5" fillId="0" borderId="3" xfId="182" applyFont="1" applyFill="1" applyBorder="1" applyAlignment="1">
      <alignment vertical="center" wrapText="1"/>
      <protection locked="0"/>
    </xf>
    <xf numFmtId="0" fontId="4" fillId="0" borderId="3" xfId="182" applyFont="1" applyFill="1" applyBorder="1" applyAlignment="1">
      <alignment vertical="center" wrapText="1"/>
      <protection locked="0"/>
    </xf>
    <xf numFmtId="0" fontId="4" fillId="0" borderId="3" xfId="0" applyFont="1" applyFill="1" applyBorder="1" applyAlignment="1" applyProtection="1">
      <alignment vertical="center" wrapText="1"/>
      <protection locked="0"/>
    </xf>
    <xf numFmtId="0" fontId="5" fillId="0" borderId="3" xfId="0" quotePrefix="1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3" xfId="237" applyNumberFormat="1" applyFont="1" applyFill="1" applyBorder="1" applyAlignment="1">
      <alignment horizontal="left" vertical="center" wrapText="1"/>
    </xf>
    <xf numFmtId="0" fontId="5" fillId="0" borderId="3" xfId="237" applyNumberFormat="1" applyFont="1" applyFill="1" applyBorder="1" applyAlignment="1">
      <alignment horizontal="center" vertical="center" wrapText="1"/>
    </xf>
    <xf numFmtId="0" fontId="5" fillId="0" borderId="3" xfId="237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left" vertical="center" wrapText="1" shrinkToFit="1"/>
    </xf>
    <xf numFmtId="0" fontId="4" fillId="0" borderId="0" xfId="0" applyFont="1" applyFill="1" applyBorder="1" applyAlignment="1">
      <alignment vertical="center" wrapText="1"/>
    </xf>
    <xf numFmtId="0" fontId="5" fillId="0" borderId="0" xfId="0" applyFont="1" applyFill="1" applyAlignment="1">
      <alignment vertical="center" wrapText="1"/>
    </xf>
    <xf numFmtId="169" fontId="5" fillId="0" borderId="0" xfId="0" applyNumberFormat="1" applyFont="1" applyFill="1" applyBorder="1" applyAlignment="1">
      <alignment horizontal="center" vertical="center" wrapText="1"/>
    </xf>
    <xf numFmtId="3" fontId="5" fillId="0" borderId="3" xfId="0" applyNumberFormat="1" applyFont="1" applyFill="1" applyBorder="1" applyAlignment="1">
      <alignment horizontal="center" vertical="center" wrapText="1"/>
    </xf>
    <xf numFmtId="0" fontId="11" fillId="0" borderId="14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left" vertical="center" wrapText="1"/>
    </xf>
    <xf numFmtId="3" fontId="5" fillId="0" borderId="3" xfId="0" applyNumberFormat="1" applyFont="1" applyFill="1" applyBorder="1" applyAlignment="1">
      <alignment horizontal="left" vertical="center" wrapText="1"/>
    </xf>
    <xf numFmtId="3" fontId="11" fillId="0" borderId="3" xfId="0" applyNumberFormat="1" applyFont="1" applyFill="1" applyBorder="1" applyAlignment="1">
      <alignment horizontal="center" vertical="center" wrapText="1" shrinkToFit="1"/>
    </xf>
    <xf numFmtId="49" fontId="4" fillId="0" borderId="3" xfId="0" applyNumberFormat="1" applyFont="1" applyFill="1" applyBorder="1" applyAlignment="1">
      <alignment horizontal="left" vertical="center" wrapText="1"/>
    </xf>
    <xf numFmtId="49" fontId="5" fillId="0" borderId="3" xfId="237" applyNumberFormat="1" applyFont="1" applyFill="1" applyBorder="1" applyAlignment="1">
      <alignment horizontal="left" vertical="center" wrapText="1"/>
    </xf>
    <xf numFmtId="170" fontId="5" fillId="0" borderId="3" xfId="237" applyNumberFormat="1" applyFont="1" applyFill="1" applyBorder="1" applyAlignment="1">
      <alignment horizontal="center" vertical="center" wrapText="1"/>
    </xf>
    <xf numFmtId="0" fontId="5" fillId="0" borderId="3" xfId="237" applyNumberFormat="1" applyFont="1" applyFill="1" applyBorder="1" applyAlignment="1">
      <alignment horizontal="left" vertical="top" wrapText="1"/>
    </xf>
    <xf numFmtId="0" fontId="5" fillId="0" borderId="0" xfId="0" applyFont="1" applyFill="1" applyBorder="1" applyAlignment="1">
      <alignment vertical="center" wrapText="1" shrinkToFit="1"/>
    </xf>
    <xf numFmtId="173" fontId="5" fillId="0" borderId="3" xfId="0" applyNumberFormat="1" applyFont="1" applyFill="1" applyBorder="1" applyAlignment="1">
      <alignment horizontal="center" vertical="center" wrapText="1"/>
    </xf>
    <xf numFmtId="178" fontId="5" fillId="0" borderId="3" xfId="0" applyNumberFormat="1" applyFont="1" applyFill="1" applyBorder="1" applyAlignment="1">
      <alignment horizontal="center" vertical="center" wrapText="1"/>
    </xf>
    <xf numFmtId="178" fontId="4" fillId="0" borderId="3" xfId="0" applyNumberFormat="1" applyFont="1" applyFill="1" applyBorder="1" applyAlignment="1">
      <alignment horizontal="center" vertical="center" wrapText="1"/>
    </xf>
    <xf numFmtId="177" fontId="5" fillId="0" borderId="3" xfId="0" applyNumberFormat="1" applyFont="1" applyFill="1" applyBorder="1" applyAlignment="1">
      <alignment horizontal="center" vertical="center" wrapText="1"/>
    </xf>
    <xf numFmtId="177" fontId="4" fillId="0" borderId="3" xfId="0" applyNumberFormat="1" applyFont="1" applyFill="1" applyBorder="1" applyAlignment="1">
      <alignment horizontal="center" vertical="center" wrapText="1"/>
    </xf>
    <xf numFmtId="173" fontId="5" fillId="29" borderId="3" xfId="0" applyNumberFormat="1" applyFont="1" applyFill="1" applyBorder="1" applyAlignment="1">
      <alignment horizontal="center" vertical="center" wrapText="1"/>
    </xf>
    <xf numFmtId="169" fontId="5" fillId="0" borderId="3" xfId="0" applyNumberFormat="1" applyFont="1" applyFill="1" applyBorder="1" applyAlignment="1">
      <alignment horizontal="center" vertical="center" wrapText="1"/>
    </xf>
    <xf numFmtId="0" fontId="4" fillId="0" borderId="20" xfId="0" applyFont="1" applyFill="1" applyBorder="1" applyAlignment="1" applyProtection="1">
      <alignment horizontal="left" vertical="center" wrapText="1"/>
      <protection locked="0"/>
    </xf>
    <xf numFmtId="0" fontId="5" fillId="0" borderId="19" xfId="0" quotePrefix="1" applyFont="1" applyFill="1" applyBorder="1" applyAlignment="1">
      <alignment horizontal="center" vertical="center"/>
    </xf>
    <xf numFmtId="0" fontId="4" fillId="0" borderId="19" xfId="0" applyFont="1" applyFill="1" applyBorder="1" applyAlignment="1" applyProtection="1">
      <alignment horizontal="left" vertical="center" wrapText="1"/>
      <protection locked="0"/>
    </xf>
    <xf numFmtId="0" fontId="5" fillId="0" borderId="20" xfId="0" applyFont="1" applyFill="1" applyBorder="1" applyAlignment="1" applyProtection="1">
      <alignment horizontal="left" vertical="center" wrapText="1"/>
      <protection locked="0"/>
    </xf>
    <xf numFmtId="0" fontId="5" fillId="0" borderId="20" xfId="0" applyFont="1" applyFill="1" applyBorder="1" applyAlignment="1">
      <alignment horizontal="center" vertical="center"/>
    </xf>
    <xf numFmtId="0" fontId="5" fillId="0" borderId="19" xfId="0" applyFont="1" applyFill="1" applyBorder="1" applyAlignment="1" applyProtection="1">
      <alignment horizontal="left" vertical="center" wrapText="1"/>
      <protection locked="0"/>
    </xf>
    <xf numFmtId="0" fontId="5" fillId="0" borderId="19" xfId="0" applyFont="1" applyFill="1" applyBorder="1" applyAlignment="1">
      <alignment horizontal="center" vertical="center"/>
    </xf>
    <xf numFmtId="49" fontId="5" fillId="0" borderId="20" xfId="0" applyNumberFormat="1" applyFont="1" applyFill="1" applyBorder="1" applyAlignment="1">
      <alignment horizontal="center" vertical="center"/>
    </xf>
    <xf numFmtId="49" fontId="5" fillId="0" borderId="3" xfId="0" applyNumberFormat="1" applyFont="1" applyFill="1" applyBorder="1" applyAlignment="1">
      <alignment horizontal="center" vertical="center"/>
    </xf>
    <xf numFmtId="49" fontId="5" fillId="0" borderId="19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/>
    </xf>
    <xf numFmtId="0" fontId="5" fillId="0" borderId="3" xfId="0" quotePrefix="1" applyFont="1" applyFill="1" applyBorder="1" applyAlignment="1">
      <alignment horizontal="center"/>
    </xf>
    <xf numFmtId="0" fontId="4" fillId="0" borderId="3" xfId="0" quotePrefix="1" applyFont="1" applyFill="1" applyBorder="1" applyAlignment="1">
      <alignment horizontal="center"/>
    </xf>
    <xf numFmtId="0" fontId="4" fillId="0" borderId="3" xfId="245" applyFont="1" applyFill="1" applyBorder="1" applyAlignment="1">
      <alignment horizontal="center" vertical="center"/>
    </xf>
    <xf numFmtId="0" fontId="4" fillId="0" borderId="14" xfId="245" applyFont="1" applyFill="1" applyBorder="1" applyAlignment="1">
      <alignment horizontal="left" vertical="center" wrapText="1"/>
    </xf>
    <xf numFmtId="0" fontId="4" fillId="0" borderId="15" xfId="245" applyFont="1" applyFill="1" applyBorder="1" applyAlignment="1">
      <alignment horizontal="left" vertical="center" wrapText="1"/>
    </xf>
    <xf numFmtId="0" fontId="4" fillId="0" borderId="16" xfId="245" applyFont="1" applyFill="1" applyBorder="1" applyAlignment="1">
      <alignment horizontal="left" vertical="center" wrapText="1"/>
    </xf>
    <xf numFmtId="0" fontId="4" fillId="0" borderId="20" xfId="0" quotePrefix="1" applyFont="1" applyFill="1" applyBorder="1" applyAlignment="1">
      <alignment horizontal="center" vertical="center"/>
    </xf>
    <xf numFmtId="0" fontId="4" fillId="0" borderId="19" xfId="0" quotePrefix="1" applyFont="1" applyFill="1" applyBorder="1" applyAlignment="1">
      <alignment horizontal="center" vertical="center"/>
    </xf>
    <xf numFmtId="170" fontId="4" fillId="0" borderId="3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/>
    </xf>
    <xf numFmtId="173" fontId="4" fillId="0" borderId="3" xfId="0" applyNumberFormat="1" applyFont="1" applyFill="1" applyBorder="1" applyAlignment="1">
      <alignment horizontal="center" vertical="center" wrapText="1"/>
    </xf>
    <xf numFmtId="173" fontId="4" fillId="0" borderId="0" xfId="0" applyNumberFormat="1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left" vertical="center" wrapText="1"/>
    </xf>
    <xf numFmtId="0" fontId="4" fillId="0" borderId="19" xfId="245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center" vertical="center"/>
    </xf>
    <xf numFmtId="173" fontId="4" fillId="27" borderId="3" xfId="0" applyNumberFormat="1" applyFont="1" applyFill="1" applyBorder="1" applyAlignment="1">
      <alignment horizontal="center" vertical="center" wrapText="1"/>
    </xf>
    <xf numFmtId="173" fontId="5" fillId="27" borderId="3" xfId="0" applyNumberFormat="1" applyFont="1" applyFill="1" applyBorder="1" applyAlignment="1">
      <alignment horizontal="center" vertical="center" wrapText="1"/>
    </xf>
    <xf numFmtId="173" fontId="4" fillId="30" borderId="3" xfId="0" applyNumberFormat="1" applyFont="1" applyFill="1" applyBorder="1" applyAlignment="1">
      <alignment horizontal="center" vertical="center" wrapText="1"/>
    </xf>
    <xf numFmtId="173" fontId="4" fillId="26" borderId="3" xfId="0" applyNumberFormat="1" applyFont="1" applyFill="1" applyBorder="1" applyAlignment="1">
      <alignment horizontal="center" vertical="center" wrapText="1"/>
    </xf>
    <xf numFmtId="173" fontId="4" fillId="29" borderId="3" xfId="0" applyNumberFormat="1" applyFont="1" applyFill="1" applyBorder="1" applyAlignment="1">
      <alignment horizontal="center" vertical="center" wrapText="1"/>
    </xf>
    <xf numFmtId="179" fontId="4" fillId="30" borderId="3" xfId="0" applyNumberFormat="1" applyFont="1" applyFill="1" applyBorder="1" applyAlignment="1">
      <alignment horizontal="center" vertical="center" wrapText="1"/>
    </xf>
    <xf numFmtId="0" fontId="4" fillId="26" borderId="14" xfId="245" applyFont="1" applyFill="1" applyBorder="1" applyAlignment="1">
      <alignment horizontal="left" vertical="center" wrapText="1"/>
    </xf>
    <xf numFmtId="0" fontId="4" fillId="26" borderId="3" xfId="0" applyFont="1" applyFill="1" applyBorder="1" applyAlignment="1">
      <alignment horizontal="left" vertical="center" wrapText="1"/>
    </xf>
    <xf numFmtId="169" fontId="5" fillId="30" borderId="3" xfId="237" applyNumberFormat="1" applyFont="1" applyFill="1" applyBorder="1" applyAlignment="1">
      <alignment horizontal="center" vertical="center" wrapText="1"/>
    </xf>
    <xf numFmtId="179" fontId="5" fillId="0" borderId="3" xfId="0" applyNumberFormat="1" applyFont="1" applyFill="1" applyBorder="1" applyAlignment="1">
      <alignment horizontal="center" vertical="center" wrapText="1"/>
    </xf>
    <xf numFmtId="179" fontId="4" fillId="0" borderId="3" xfId="0" applyNumberFormat="1" applyFont="1" applyFill="1" applyBorder="1" applyAlignment="1">
      <alignment horizontal="center" vertical="center" wrapText="1"/>
    </xf>
    <xf numFmtId="178" fontId="4" fillId="29" borderId="3" xfId="0" applyNumberFormat="1" applyFont="1" applyFill="1" applyBorder="1" applyAlignment="1">
      <alignment horizontal="center" vertical="center" wrapText="1"/>
    </xf>
    <xf numFmtId="178" fontId="5" fillId="29" borderId="3" xfId="0" applyNumberFormat="1" applyFont="1" applyFill="1" applyBorder="1" applyAlignment="1">
      <alignment horizontal="center" vertical="center" wrapText="1"/>
    </xf>
    <xf numFmtId="169" fontId="5" fillId="29" borderId="3" xfId="0" applyNumberFormat="1" applyFont="1" applyFill="1" applyBorder="1" applyAlignment="1">
      <alignment horizontal="center" vertical="center" wrapText="1"/>
    </xf>
    <xf numFmtId="173" fontId="5" fillId="31" borderId="3" xfId="0" applyNumberFormat="1" applyFont="1" applyFill="1" applyBorder="1" applyAlignment="1">
      <alignment horizontal="center" vertical="center" wrapText="1"/>
    </xf>
    <xf numFmtId="170" fontId="5" fillId="29" borderId="3" xfId="237" applyNumberFormat="1" applyFont="1" applyFill="1" applyBorder="1" applyAlignment="1">
      <alignment horizontal="center" vertical="center" wrapText="1"/>
    </xf>
    <xf numFmtId="180" fontId="5" fillId="0" borderId="3" xfId="228" applyNumberFormat="1" applyFont="1" applyFill="1" applyBorder="1" applyAlignment="1">
      <alignment horizontal="center" vertical="center" wrapText="1"/>
    </xf>
    <xf numFmtId="180" fontId="5" fillId="32" borderId="3" xfId="228" applyNumberFormat="1" applyFont="1" applyFill="1" applyBorder="1" applyAlignment="1">
      <alignment horizontal="center" vertical="center" wrapText="1"/>
    </xf>
    <xf numFmtId="0" fontId="6" fillId="0" borderId="0" xfId="0" applyFont="1"/>
    <xf numFmtId="0" fontId="4" fillId="0" borderId="3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 wrapText="1"/>
    </xf>
    <xf numFmtId="49" fontId="5" fillId="0" borderId="3" xfId="0" applyNumberFormat="1" applyFont="1" applyFill="1" applyBorder="1" applyAlignment="1">
      <alignment horizontal="left" vertical="center" wrapText="1"/>
    </xf>
    <xf numFmtId="170" fontId="4" fillId="29" borderId="3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left" vertical="center" wrapText="1"/>
    </xf>
    <xf numFmtId="49" fontId="5" fillId="0" borderId="3" xfId="0" applyNumberFormat="1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Alignment="1">
      <alignment horizontal="left" vertical="center"/>
    </xf>
    <xf numFmtId="173" fontId="7" fillId="29" borderId="3" xfId="0" applyNumberFormat="1" applyFont="1" applyFill="1" applyBorder="1" applyAlignment="1">
      <alignment horizontal="center" vertical="center" wrapText="1"/>
    </xf>
    <xf numFmtId="173" fontId="7" fillId="0" borderId="3" xfId="0" applyNumberFormat="1" applyFont="1" applyFill="1" applyBorder="1" applyAlignment="1">
      <alignment horizontal="center" vertical="center" wrapText="1"/>
    </xf>
    <xf numFmtId="4" fontId="4" fillId="27" borderId="3" xfId="0" applyNumberFormat="1" applyFont="1" applyFill="1" applyBorder="1" applyAlignment="1">
      <alignment horizontal="center" vertical="center" wrapText="1"/>
    </xf>
    <xf numFmtId="4" fontId="5" fillId="0" borderId="3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 wrapText="1"/>
    </xf>
    <xf numFmtId="0" fontId="0" fillId="0" borderId="16" xfId="0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left" vertical="center" wrapText="1"/>
    </xf>
    <xf numFmtId="0" fontId="72" fillId="0" borderId="13" xfId="0" applyFont="1" applyFill="1" applyBorder="1" applyAlignment="1">
      <alignment horizontal="left" vertical="center" wrapText="1"/>
    </xf>
    <xf numFmtId="0" fontId="73" fillId="0" borderId="13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/>
    </xf>
    <xf numFmtId="0" fontId="5" fillId="0" borderId="13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 wrapText="1" shrinkToFit="1"/>
    </xf>
    <xf numFmtId="0" fontId="5" fillId="0" borderId="20" xfId="0" applyFont="1" applyFill="1" applyBorder="1" applyAlignment="1">
      <alignment horizontal="center" vertical="center" wrapText="1" shrinkToFit="1"/>
    </xf>
    <xf numFmtId="0" fontId="5" fillId="0" borderId="19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Border="1" applyAlignment="1">
      <alignment horizontal="left" vertical="center" wrapText="1"/>
    </xf>
    <xf numFmtId="0" fontId="4" fillId="0" borderId="13" xfId="0" applyFont="1" applyFill="1" applyBorder="1" applyAlignment="1">
      <alignment horizontal="left" vertical="center" wrapText="1"/>
    </xf>
    <xf numFmtId="170" fontId="5" fillId="0" borderId="0" xfId="0" applyNumberFormat="1" applyFont="1" applyFill="1" applyBorder="1" applyAlignment="1">
      <alignment horizontal="center" vertical="center" wrapText="1"/>
    </xf>
    <xf numFmtId="170" fontId="5" fillId="0" borderId="0" xfId="0" quotePrefix="1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4" fillId="0" borderId="3" xfId="237" applyNumberFormat="1" applyFont="1" applyFill="1" applyBorder="1" applyAlignment="1">
      <alignment horizontal="center" vertical="center" wrapText="1"/>
    </xf>
    <xf numFmtId="0" fontId="4" fillId="0" borderId="14" xfId="0" applyFont="1" applyFill="1" applyBorder="1" applyAlignment="1" applyProtection="1">
      <alignment horizontal="center"/>
      <protection locked="0"/>
    </xf>
    <xf numFmtId="0" fontId="4" fillId="0" borderId="15" xfId="0" applyFont="1" applyFill="1" applyBorder="1" applyAlignment="1" applyProtection="1">
      <alignment horizontal="center"/>
      <protection locked="0"/>
    </xf>
    <xf numFmtId="0" fontId="4" fillId="0" borderId="16" xfId="0" applyFont="1" applyFill="1" applyBorder="1" applyAlignment="1" applyProtection="1">
      <alignment horizontal="center"/>
      <protection locked="0"/>
    </xf>
    <xf numFmtId="0" fontId="4" fillId="0" borderId="20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4" fillId="0" borderId="14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 shrinkToFit="1"/>
    </xf>
    <xf numFmtId="0" fontId="4" fillId="0" borderId="0" xfId="245" applyFont="1" applyFill="1" applyBorder="1" applyAlignment="1">
      <alignment horizontal="center" vertical="center"/>
    </xf>
    <xf numFmtId="0" fontId="5" fillId="0" borderId="3" xfId="245" applyFont="1" applyFill="1" applyBorder="1" applyAlignment="1">
      <alignment horizontal="center" vertical="center" wrapText="1"/>
    </xf>
    <xf numFmtId="0" fontId="5" fillId="0" borderId="13" xfId="245" applyFont="1" applyFill="1" applyBorder="1" applyAlignment="1">
      <alignment horizontal="center" vertical="center"/>
    </xf>
    <xf numFmtId="0" fontId="4" fillId="0" borderId="3" xfId="245" applyFont="1" applyFill="1" applyBorder="1" applyAlignment="1">
      <alignment horizontal="left" vertical="center" wrapText="1"/>
    </xf>
    <xf numFmtId="0" fontId="5" fillId="0" borderId="19" xfId="245" applyFont="1" applyFill="1" applyBorder="1" applyAlignment="1">
      <alignment horizontal="center" vertical="center" wrapText="1"/>
    </xf>
    <xf numFmtId="0" fontId="5" fillId="0" borderId="20" xfId="245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/>
    </xf>
    <xf numFmtId="0" fontId="4" fillId="0" borderId="0" xfId="237" applyNumberFormat="1" applyFont="1" applyFill="1" applyBorder="1" applyAlignment="1">
      <alignment horizontal="center" vertical="center" wrapText="1"/>
    </xf>
    <xf numFmtId="0" fontId="5" fillId="0" borderId="19" xfId="237" applyNumberFormat="1" applyFont="1" applyFill="1" applyBorder="1" applyAlignment="1">
      <alignment horizontal="center" vertical="center" wrapText="1"/>
    </xf>
    <xf numFmtId="0" fontId="5" fillId="0" borderId="20" xfId="237" applyNumberFormat="1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left" vertical="center" wrapText="1"/>
    </xf>
    <xf numFmtId="0" fontId="5" fillId="0" borderId="16" xfId="0" applyFont="1" applyFill="1" applyBorder="1" applyAlignment="1">
      <alignment horizontal="left" vertical="center" wrapText="1"/>
    </xf>
    <xf numFmtId="178" fontId="5" fillId="0" borderId="14" xfId="0" applyNumberFormat="1" applyFont="1" applyFill="1" applyBorder="1" applyAlignment="1">
      <alignment horizontal="center" vertical="center" wrapText="1"/>
    </xf>
    <xf numFmtId="178" fontId="5" fillId="0" borderId="16" xfId="0" applyNumberFormat="1" applyFont="1" applyFill="1" applyBorder="1" applyAlignment="1">
      <alignment horizontal="center" vertical="center" wrapText="1"/>
    </xf>
    <xf numFmtId="178" fontId="4" fillId="29" borderId="14" xfId="0" applyNumberFormat="1" applyFont="1" applyFill="1" applyBorder="1" applyAlignment="1">
      <alignment horizontal="center" vertical="center" wrapText="1"/>
    </xf>
    <xf numFmtId="178" fontId="4" fillId="29" borderId="16" xfId="0" applyNumberFormat="1" applyFont="1" applyFill="1" applyBorder="1" applyAlignment="1">
      <alignment horizontal="center" vertical="center" wrapText="1"/>
    </xf>
    <xf numFmtId="177" fontId="5" fillId="0" borderId="14" xfId="0" applyNumberFormat="1" applyFont="1" applyFill="1" applyBorder="1" applyAlignment="1">
      <alignment horizontal="center" vertical="center" wrapText="1"/>
    </xf>
    <xf numFmtId="177" fontId="5" fillId="0" borderId="16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 wrapText="1"/>
    </xf>
    <xf numFmtId="4" fontId="4" fillId="29" borderId="14" xfId="0" applyNumberFormat="1" applyFont="1" applyFill="1" applyBorder="1" applyAlignment="1">
      <alignment horizontal="center" vertical="center" wrapText="1"/>
    </xf>
    <xf numFmtId="4" fontId="4" fillId="29" borderId="16" xfId="0" applyNumberFormat="1" applyFont="1" applyFill="1" applyBorder="1" applyAlignment="1">
      <alignment horizontal="center" vertical="center" wrapText="1"/>
    </xf>
    <xf numFmtId="177" fontId="4" fillId="0" borderId="14" xfId="0" applyNumberFormat="1" applyFont="1" applyFill="1" applyBorder="1" applyAlignment="1">
      <alignment horizontal="center" vertical="center" wrapText="1"/>
    </xf>
    <xf numFmtId="177" fontId="4" fillId="0" borderId="16" xfId="0" applyNumberFormat="1" applyFont="1" applyFill="1" applyBorder="1" applyAlignment="1">
      <alignment horizontal="center" vertical="center" wrapText="1"/>
    </xf>
    <xf numFmtId="170" fontId="5" fillId="0" borderId="14" xfId="0" applyNumberFormat="1" applyFont="1" applyFill="1" applyBorder="1" applyAlignment="1">
      <alignment horizontal="center" vertical="center" wrapText="1"/>
    </xf>
    <xf numFmtId="170" fontId="5" fillId="0" borderId="16" xfId="0" applyNumberFormat="1" applyFont="1" applyFill="1" applyBorder="1" applyAlignment="1">
      <alignment horizontal="center" vertical="center" wrapText="1"/>
    </xf>
    <xf numFmtId="178" fontId="5" fillId="0" borderId="14" xfId="0" applyNumberFormat="1" applyFont="1" applyFill="1" applyBorder="1" applyAlignment="1">
      <alignment horizontal="left" wrapText="1"/>
    </xf>
    <xf numFmtId="178" fontId="5" fillId="0" borderId="16" xfId="0" applyNumberFormat="1" applyFont="1" applyFill="1" applyBorder="1" applyAlignment="1">
      <alignment horizontal="left" wrapText="1"/>
    </xf>
    <xf numFmtId="4" fontId="5" fillId="0" borderId="14" xfId="0" applyNumberFormat="1" applyFont="1" applyFill="1" applyBorder="1" applyAlignment="1">
      <alignment horizontal="center" vertical="center" wrapText="1"/>
    </xf>
    <xf numFmtId="4" fontId="5" fillId="0" borderId="16" xfId="0" applyNumberFormat="1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justify" vertical="center" wrapText="1" shrinkToFit="1"/>
    </xf>
    <xf numFmtId="177" fontId="5" fillId="29" borderId="14" xfId="0" applyNumberFormat="1" applyFont="1" applyFill="1" applyBorder="1" applyAlignment="1">
      <alignment horizontal="center" vertical="center" wrapText="1"/>
    </xf>
    <xf numFmtId="177" fontId="5" fillId="29" borderId="16" xfId="0" applyNumberFormat="1" applyFont="1" applyFill="1" applyBorder="1" applyAlignment="1">
      <alignment horizontal="center" vertical="center" wrapText="1"/>
    </xf>
    <xf numFmtId="49" fontId="5" fillId="0" borderId="14" xfId="0" applyNumberFormat="1" applyFont="1" applyFill="1" applyBorder="1" applyAlignment="1">
      <alignment horizontal="left" vertical="center" wrapText="1"/>
    </xf>
    <xf numFmtId="49" fontId="5" fillId="0" borderId="15" xfId="0" applyNumberFormat="1" applyFont="1" applyFill="1" applyBorder="1" applyAlignment="1">
      <alignment horizontal="left" vertical="center" wrapText="1"/>
    </xf>
    <xf numFmtId="49" fontId="5" fillId="0" borderId="3" xfId="0" applyNumberFormat="1" applyFont="1" applyFill="1" applyBorder="1" applyAlignment="1">
      <alignment horizontal="left" vertical="center" wrapText="1"/>
    </xf>
    <xf numFmtId="177" fontId="4" fillId="29" borderId="14" xfId="0" applyNumberFormat="1" applyFont="1" applyFill="1" applyBorder="1" applyAlignment="1">
      <alignment horizontal="center" vertical="center" wrapText="1"/>
    </xf>
    <xf numFmtId="177" fontId="4" fillId="29" borderId="16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49" fontId="5" fillId="0" borderId="16" xfId="0" applyNumberFormat="1" applyFont="1" applyFill="1" applyBorder="1" applyAlignment="1">
      <alignment horizontal="left" vertical="center" wrapText="1"/>
    </xf>
    <xf numFmtId="0" fontId="5" fillId="0" borderId="16" xfId="0" applyFont="1" applyFill="1" applyBorder="1" applyAlignment="1">
      <alignment horizontal="center" vertical="center"/>
    </xf>
    <xf numFmtId="3" fontId="5" fillId="0" borderId="3" xfId="0" applyNumberFormat="1" applyFont="1" applyFill="1" applyBorder="1" applyAlignment="1">
      <alignment horizontal="center" vertical="center" wrapText="1"/>
    </xf>
    <xf numFmtId="3" fontId="5" fillId="0" borderId="3" xfId="0" applyNumberFormat="1" applyFont="1" applyFill="1" applyBorder="1" applyAlignment="1">
      <alignment horizontal="center" vertical="center"/>
    </xf>
    <xf numFmtId="178" fontId="5" fillId="0" borderId="3" xfId="0" applyNumberFormat="1" applyFont="1" applyFill="1" applyBorder="1" applyAlignment="1">
      <alignment horizontal="center" vertical="center" wrapText="1"/>
    </xf>
    <xf numFmtId="170" fontId="5" fillId="0" borderId="3" xfId="0" applyNumberFormat="1" applyFont="1" applyFill="1" applyBorder="1" applyAlignment="1">
      <alignment horizontal="center" vertical="center" wrapText="1"/>
    </xf>
    <xf numFmtId="178" fontId="4" fillId="29" borderId="3" xfId="0" applyNumberFormat="1" applyFont="1" applyFill="1" applyBorder="1" applyAlignment="1">
      <alignment horizontal="center" vertical="center" wrapText="1"/>
    </xf>
    <xf numFmtId="178" fontId="5" fillId="29" borderId="3" xfId="0" applyNumberFormat="1" applyFont="1" applyFill="1" applyBorder="1" applyAlignment="1">
      <alignment horizontal="center" vertical="center" wrapText="1"/>
    </xf>
    <xf numFmtId="178" fontId="5" fillId="0" borderId="15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left" vertical="center" wrapText="1"/>
    </xf>
    <xf numFmtId="3" fontId="5" fillId="0" borderId="14" xfId="0" applyNumberFormat="1" applyFont="1" applyFill="1" applyBorder="1" applyAlignment="1">
      <alignment horizontal="center" vertical="center" wrapText="1"/>
    </xf>
    <xf numFmtId="3" fontId="5" fillId="0" borderId="16" xfId="0" applyNumberFormat="1" applyFont="1" applyFill="1" applyBorder="1" applyAlignment="1">
      <alignment horizontal="center" vertical="center" wrapText="1"/>
    </xf>
    <xf numFmtId="3" fontId="5" fillId="0" borderId="15" xfId="0" applyNumberFormat="1" applyFont="1" applyFill="1" applyBorder="1" applyAlignment="1">
      <alignment horizontal="center" vertical="center" wrapText="1"/>
    </xf>
    <xf numFmtId="3" fontId="4" fillId="0" borderId="3" xfId="0" applyNumberFormat="1" applyFont="1" applyFill="1" applyBorder="1" applyAlignment="1">
      <alignment horizontal="center" vertical="center" wrapText="1"/>
    </xf>
    <xf numFmtId="177" fontId="71" fillId="0" borderId="15" xfId="0" applyNumberFormat="1" applyFont="1" applyFill="1" applyBorder="1" applyAlignment="1">
      <alignment horizontal="center" vertical="center" wrapText="1"/>
    </xf>
    <xf numFmtId="177" fontId="71" fillId="0" borderId="16" xfId="0" applyNumberFormat="1" applyFont="1" applyFill="1" applyBorder="1" applyAlignment="1">
      <alignment horizontal="center" vertical="center" wrapText="1"/>
    </xf>
    <xf numFmtId="49" fontId="5" fillId="0" borderId="21" xfId="0" applyNumberFormat="1" applyFont="1" applyFill="1" applyBorder="1" applyAlignment="1">
      <alignment horizontal="center" vertical="center" wrapText="1"/>
    </xf>
    <xf numFmtId="49" fontId="5" fillId="0" borderId="17" xfId="0" applyNumberFormat="1" applyFont="1" applyFill="1" applyBorder="1" applyAlignment="1">
      <alignment horizontal="center" vertical="center" wrapText="1"/>
    </xf>
    <xf numFmtId="49" fontId="5" fillId="0" borderId="18" xfId="0" applyNumberFormat="1" applyFont="1" applyFill="1" applyBorder="1" applyAlignment="1">
      <alignment horizontal="center" vertical="center" wrapText="1"/>
    </xf>
    <xf numFmtId="49" fontId="5" fillId="0" borderId="22" xfId="0" applyNumberFormat="1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center" vertical="center" wrapText="1"/>
    </xf>
    <xf numFmtId="49" fontId="5" fillId="0" borderId="23" xfId="0" applyNumberFormat="1" applyFont="1" applyFill="1" applyBorder="1" applyAlignment="1">
      <alignment horizontal="center" vertical="center" wrapText="1"/>
    </xf>
    <xf numFmtId="49" fontId="5" fillId="0" borderId="24" xfId="0" applyNumberFormat="1" applyFont="1" applyFill="1" applyBorder="1" applyAlignment="1">
      <alignment horizontal="center" vertical="center" wrapText="1"/>
    </xf>
    <xf numFmtId="49" fontId="5" fillId="0" borderId="13" xfId="0" applyNumberFormat="1" applyFont="1" applyFill="1" applyBorder="1" applyAlignment="1">
      <alignment horizontal="center" vertical="center" wrapText="1"/>
    </xf>
    <xf numFmtId="49" fontId="5" fillId="0" borderId="25" xfId="0" applyNumberFormat="1" applyFont="1" applyFill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 wrapText="1"/>
    </xf>
    <xf numFmtId="0" fontId="11" fillId="0" borderId="16" xfId="0" applyFont="1" applyFill="1" applyBorder="1" applyAlignment="1">
      <alignment horizontal="center" vertical="center" wrapText="1"/>
    </xf>
    <xf numFmtId="177" fontId="11" fillId="0" borderId="15" xfId="0" applyNumberFormat="1" applyFont="1" applyFill="1" applyBorder="1" applyAlignment="1">
      <alignment horizontal="center" vertical="center" wrapText="1"/>
    </xf>
    <xf numFmtId="177" fontId="11" fillId="0" borderId="16" xfId="0" applyNumberFormat="1" applyFont="1" applyFill="1" applyBorder="1" applyAlignment="1">
      <alignment horizontal="center" vertical="center" wrapText="1"/>
    </xf>
    <xf numFmtId="1" fontId="11" fillId="0" borderId="14" xfId="0" applyNumberFormat="1" applyFont="1" applyFill="1" applyBorder="1" applyAlignment="1">
      <alignment horizontal="right" wrapText="1"/>
    </xf>
    <xf numFmtId="1" fontId="11" fillId="0" borderId="15" xfId="0" applyNumberFormat="1" applyFont="1" applyFill="1" applyBorder="1" applyAlignment="1">
      <alignment horizontal="right" wrapText="1"/>
    </xf>
    <xf numFmtId="1" fontId="11" fillId="0" borderId="16" xfId="0" applyNumberFormat="1" applyFont="1" applyFill="1" applyBorder="1" applyAlignment="1">
      <alignment horizontal="right" wrapText="1"/>
    </xf>
    <xf numFmtId="1" fontId="4" fillId="29" borderId="14" xfId="0" applyNumberFormat="1" applyFont="1" applyFill="1" applyBorder="1" applyAlignment="1">
      <alignment horizontal="right" wrapText="1" shrinkToFit="1"/>
    </xf>
    <xf numFmtId="1" fontId="4" fillId="29" borderId="15" xfId="0" applyNumberFormat="1" applyFont="1" applyFill="1" applyBorder="1" applyAlignment="1">
      <alignment horizontal="right" wrapText="1" shrinkToFit="1"/>
    </xf>
    <xf numFmtId="1" fontId="4" fillId="29" borderId="16" xfId="0" applyNumberFormat="1" applyFont="1" applyFill="1" applyBorder="1" applyAlignment="1">
      <alignment horizontal="right" wrapText="1" shrinkToFit="1"/>
    </xf>
    <xf numFmtId="0" fontId="0" fillId="0" borderId="0" xfId="0" applyFill="1" applyAlignment="1">
      <alignment horizontal="left" vertical="center"/>
    </xf>
    <xf numFmtId="0" fontId="5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left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right" vertical="center" wrapText="1"/>
    </xf>
    <xf numFmtId="0" fontId="0" fillId="0" borderId="0" xfId="0" applyFill="1" applyAlignment="1">
      <alignment horizontal="right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178" fontId="5" fillId="29" borderId="14" xfId="0" applyNumberFormat="1" applyFont="1" applyFill="1" applyBorder="1" applyAlignment="1">
      <alignment horizontal="center" vertical="center" wrapText="1"/>
    </xf>
    <xf numFmtId="178" fontId="5" fillId="29" borderId="16" xfId="0" applyNumberFormat="1" applyFont="1" applyFill="1" applyBorder="1" applyAlignment="1">
      <alignment horizontal="center" vertical="center" wrapText="1"/>
    </xf>
    <xf numFmtId="3" fontId="4" fillId="0" borderId="14" xfId="0" applyNumberFormat="1" applyFont="1" applyFill="1" applyBorder="1" applyAlignment="1">
      <alignment horizontal="left" vertical="center" wrapText="1"/>
    </xf>
    <xf numFmtId="3" fontId="4" fillId="0" borderId="15" xfId="0" applyNumberFormat="1" applyFont="1" applyFill="1" applyBorder="1" applyAlignment="1">
      <alignment horizontal="left" vertical="center" wrapText="1"/>
    </xf>
    <xf numFmtId="3" fontId="4" fillId="0" borderId="16" xfId="0" applyNumberFormat="1" applyFont="1" applyFill="1" applyBorder="1" applyAlignment="1">
      <alignment horizontal="left" vertical="center" wrapText="1"/>
    </xf>
    <xf numFmtId="0" fontId="11" fillId="0" borderId="3" xfId="0" applyFont="1" applyFill="1" applyBorder="1" applyAlignment="1">
      <alignment horizontal="center" vertical="center" wrapText="1"/>
    </xf>
    <xf numFmtId="49" fontId="11" fillId="0" borderId="14" xfId="0" applyNumberFormat="1" applyFont="1" applyFill="1" applyBorder="1" applyAlignment="1">
      <alignment horizontal="left" vertical="center" wrapText="1"/>
    </xf>
    <xf numFmtId="49" fontId="11" fillId="0" borderId="15" xfId="0" applyNumberFormat="1" applyFont="1" applyFill="1" applyBorder="1" applyAlignment="1">
      <alignment horizontal="left" vertical="center" wrapText="1"/>
    </xf>
    <xf numFmtId="49" fontId="11" fillId="0" borderId="16" xfId="0" applyNumberFormat="1" applyFont="1" applyFill="1" applyBorder="1" applyAlignment="1">
      <alignment horizontal="left" vertical="center" wrapText="1"/>
    </xf>
    <xf numFmtId="0" fontId="4" fillId="0" borderId="14" xfId="0" applyFont="1" applyFill="1" applyBorder="1" applyAlignment="1">
      <alignment horizontal="center" vertical="center" wrapText="1" shrinkToFit="1"/>
    </xf>
    <xf numFmtId="0" fontId="4" fillId="0" borderId="15" xfId="0" applyFont="1" applyFill="1" applyBorder="1" applyAlignment="1">
      <alignment horizontal="center" vertical="center" wrapText="1" shrinkToFit="1"/>
    </xf>
    <xf numFmtId="0" fontId="4" fillId="0" borderId="16" xfId="0" applyFont="1" applyFill="1" applyBorder="1" applyAlignment="1">
      <alignment horizontal="center" vertical="center" wrapText="1" shrinkToFit="1"/>
    </xf>
    <xf numFmtId="0" fontId="11" fillId="0" borderId="3" xfId="0" applyFont="1" applyFill="1" applyBorder="1" applyAlignment="1">
      <alignment horizontal="left" vertical="center" wrapText="1"/>
    </xf>
    <xf numFmtId="178" fontId="11" fillId="0" borderId="14" xfId="0" applyNumberFormat="1" applyFont="1" applyFill="1" applyBorder="1" applyAlignment="1">
      <alignment horizontal="center" vertical="center" wrapText="1"/>
    </xf>
    <xf numFmtId="178" fontId="11" fillId="0" borderId="15" xfId="0" applyNumberFormat="1" applyFont="1" applyFill="1" applyBorder="1" applyAlignment="1">
      <alignment horizontal="center" vertical="center" wrapText="1"/>
    </xf>
    <xf numFmtId="178" fontId="11" fillId="0" borderId="16" xfId="0" applyNumberFormat="1" applyFont="1" applyFill="1" applyBorder="1" applyAlignment="1">
      <alignment horizontal="center" vertical="center" wrapText="1"/>
    </xf>
    <xf numFmtId="178" fontId="4" fillId="29" borderId="15" xfId="0" applyNumberFormat="1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center" vertical="center" wrapText="1"/>
    </xf>
    <xf numFmtId="0" fontId="5" fillId="0" borderId="23" xfId="0" applyFont="1" applyFill="1" applyBorder="1" applyAlignment="1">
      <alignment horizontal="center" vertical="center" wrapText="1"/>
    </xf>
    <xf numFmtId="0" fontId="5" fillId="0" borderId="24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25" xfId="0" applyFont="1" applyFill="1" applyBorder="1" applyAlignment="1">
      <alignment horizontal="center" vertical="center" wrapText="1"/>
    </xf>
    <xf numFmtId="177" fontId="11" fillId="0" borderId="14" xfId="0" applyNumberFormat="1" applyFont="1" applyFill="1" applyBorder="1" applyAlignment="1">
      <alignment horizontal="center" vertical="center" wrapText="1"/>
    </xf>
    <xf numFmtId="177" fontId="71" fillId="0" borderId="14" xfId="0" applyNumberFormat="1" applyFont="1" applyFill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center" vertical="center"/>
    </xf>
    <xf numFmtId="0" fontId="11" fillId="0" borderId="15" xfId="0" applyFont="1" applyFill="1" applyBorder="1" applyAlignment="1">
      <alignment horizontal="center" vertical="center"/>
    </xf>
    <xf numFmtId="0" fontId="11" fillId="0" borderId="16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 wrapText="1"/>
    </xf>
    <xf numFmtId="0" fontId="11" fillId="0" borderId="17" xfId="0" applyFont="1" applyFill="1" applyBorder="1" applyAlignment="1">
      <alignment horizontal="center" vertical="center" wrapText="1"/>
    </xf>
    <xf numFmtId="0" fontId="11" fillId="0" borderId="18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1" fillId="0" borderId="25" xfId="0" applyFont="1" applyFill="1" applyBorder="1" applyAlignment="1">
      <alignment horizontal="center" vertical="center" wrapText="1"/>
    </xf>
  </cellXfs>
  <cellStyles count="353">
    <cellStyle name="_Fakt_2" xfId="1"/>
    <cellStyle name="_rozhufrovka 2009" xfId="2"/>
    <cellStyle name="_АТиСТ 5а МТР липень 2008" xfId="3"/>
    <cellStyle name="_ПРГК сводний_" xfId="4"/>
    <cellStyle name="_УТГ" xfId="5"/>
    <cellStyle name="_Феодосия 5а МТР липень 2008" xfId="6"/>
    <cellStyle name="_ХТГ довідка." xfId="7"/>
    <cellStyle name="_Шебелинка 5а МТР липень 2008" xfId="8"/>
    <cellStyle name="20% - Accent1" xfId="9"/>
    <cellStyle name="20% - Accent2" xfId="10"/>
    <cellStyle name="20% - Accent3" xfId="11"/>
    <cellStyle name="20% - Accent4" xfId="12"/>
    <cellStyle name="20% - Accent5" xfId="13"/>
    <cellStyle name="20% - Accent6" xfId="14"/>
    <cellStyle name="20% - Акцент1 2" xfId="15"/>
    <cellStyle name="20% - Акцент1 3" xfId="16"/>
    <cellStyle name="20% - Акцент2 2" xfId="17"/>
    <cellStyle name="20% - Акцент2 3" xfId="18"/>
    <cellStyle name="20% - Акцент3 2" xfId="19"/>
    <cellStyle name="20% - Акцент3 3" xfId="20"/>
    <cellStyle name="20% - Акцент4 2" xfId="21"/>
    <cellStyle name="20% - Акцент4 3" xfId="22"/>
    <cellStyle name="20% - Акцент5 2" xfId="23"/>
    <cellStyle name="20% - Акцент5 3" xfId="24"/>
    <cellStyle name="20% - Акцент6 2" xfId="25"/>
    <cellStyle name="20% - Акцент6 3" xfId="26"/>
    <cellStyle name="40% - Accent1" xfId="27"/>
    <cellStyle name="40% - Accent2" xfId="28"/>
    <cellStyle name="40% - Accent3" xfId="29"/>
    <cellStyle name="40% - Accent4" xfId="30"/>
    <cellStyle name="40% - Accent5" xfId="31"/>
    <cellStyle name="40% - Accent6" xfId="32"/>
    <cellStyle name="40% - Акцент1 2" xfId="33"/>
    <cellStyle name="40% - Акцент1 3" xfId="34"/>
    <cellStyle name="40% - Акцент2 2" xfId="35"/>
    <cellStyle name="40% - Акцент2 3" xfId="36"/>
    <cellStyle name="40% - Акцент3 2" xfId="37"/>
    <cellStyle name="40% - Акцент3 3" xfId="38"/>
    <cellStyle name="40% - Акцент4 2" xfId="39"/>
    <cellStyle name="40% - Акцент4 3" xfId="40"/>
    <cellStyle name="40% - Акцент5 2" xfId="41"/>
    <cellStyle name="40% - Акцент5 3" xfId="42"/>
    <cellStyle name="40% - Акцент6 2" xfId="43"/>
    <cellStyle name="40% - Акцент6 3" xfId="44"/>
    <cellStyle name="60% - Accent1" xfId="45"/>
    <cellStyle name="60% - Accent2" xfId="46"/>
    <cellStyle name="60% - Accent3" xfId="47"/>
    <cellStyle name="60% - Accent4" xfId="48"/>
    <cellStyle name="60% - Accent5" xfId="49"/>
    <cellStyle name="60% - Accent6" xfId="50"/>
    <cellStyle name="60% - Акцент1 2" xfId="51"/>
    <cellStyle name="60% - Акцент1 3" xfId="52"/>
    <cellStyle name="60% - Акцент2 2" xfId="53"/>
    <cellStyle name="60% - Акцент2 3" xfId="54"/>
    <cellStyle name="60% - Акцент3 2" xfId="55"/>
    <cellStyle name="60% - Акцент3 3" xfId="56"/>
    <cellStyle name="60% - Акцент4 2" xfId="57"/>
    <cellStyle name="60% - Акцент4 3" xfId="58"/>
    <cellStyle name="60% - Акцент5 2" xfId="59"/>
    <cellStyle name="60% - Акцент5 3" xfId="60"/>
    <cellStyle name="60% - Акцент6 2" xfId="61"/>
    <cellStyle name="60% - Акцент6 3" xfId="62"/>
    <cellStyle name="Accent1" xfId="63"/>
    <cellStyle name="Accent2" xfId="64"/>
    <cellStyle name="Accent3" xfId="65"/>
    <cellStyle name="Accent4" xfId="66"/>
    <cellStyle name="Accent5" xfId="67"/>
    <cellStyle name="Accent6" xfId="68"/>
    <cellStyle name="Bad" xfId="69"/>
    <cellStyle name="Calculation" xfId="70"/>
    <cellStyle name="Check Cell" xfId="71"/>
    <cellStyle name="Column-Header" xfId="72"/>
    <cellStyle name="Column-Header 2" xfId="73"/>
    <cellStyle name="Column-Header 3" xfId="74"/>
    <cellStyle name="Column-Header 4" xfId="75"/>
    <cellStyle name="Column-Header 5" xfId="76"/>
    <cellStyle name="Column-Header 6" xfId="77"/>
    <cellStyle name="Column-Header 7" xfId="78"/>
    <cellStyle name="Column-Header 7 2" xfId="79"/>
    <cellStyle name="Column-Header 8" xfId="80"/>
    <cellStyle name="Column-Header 8 2" xfId="81"/>
    <cellStyle name="Column-Header 9" xfId="82"/>
    <cellStyle name="Column-Header 9 2" xfId="83"/>
    <cellStyle name="Column-Header_Zvit rux-koshtiv 2010 Департамент " xfId="84"/>
    <cellStyle name="Comma_2005_03_15-Финансовый_БГ" xfId="85"/>
    <cellStyle name="Define-Column" xfId="86"/>
    <cellStyle name="Define-Column 10" xfId="87"/>
    <cellStyle name="Define-Column 2" xfId="88"/>
    <cellStyle name="Define-Column 3" xfId="89"/>
    <cellStyle name="Define-Column 4" xfId="90"/>
    <cellStyle name="Define-Column 5" xfId="91"/>
    <cellStyle name="Define-Column 6" xfId="92"/>
    <cellStyle name="Define-Column 7" xfId="93"/>
    <cellStyle name="Define-Column 7 2" xfId="94"/>
    <cellStyle name="Define-Column 7 3" xfId="95"/>
    <cellStyle name="Define-Column 8" xfId="96"/>
    <cellStyle name="Define-Column 8 2" xfId="97"/>
    <cellStyle name="Define-Column 8 3" xfId="98"/>
    <cellStyle name="Define-Column 9" xfId="99"/>
    <cellStyle name="Define-Column 9 2" xfId="100"/>
    <cellStyle name="Define-Column 9 3" xfId="101"/>
    <cellStyle name="Define-Column_Zvit rux-koshtiv 2010 Департамент " xfId="102"/>
    <cellStyle name="Explanatory Text" xfId="103"/>
    <cellStyle name="FS10" xfId="104"/>
    <cellStyle name="Good" xfId="105"/>
    <cellStyle name="Heading 1" xfId="106"/>
    <cellStyle name="Heading 2" xfId="107"/>
    <cellStyle name="Heading 3" xfId="108"/>
    <cellStyle name="Heading 4" xfId="109"/>
    <cellStyle name="Hyperlink 2" xfId="110"/>
    <cellStyle name="Input" xfId="111"/>
    <cellStyle name="Level0" xfId="112"/>
    <cellStyle name="Level0 10" xfId="113"/>
    <cellStyle name="Level0 2" xfId="114"/>
    <cellStyle name="Level0 2 2" xfId="115"/>
    <cellStyle name="Level0 3" xfId="116"/>
    <cellStyle name="Level0 3 2" xfId="117"/>
    <cellStyle name="Level0 4" xfId="118"/>
    <cellStyle name="Level0 4 2" xfId="119"/>
    <cellStyle name="Level0 5" xfId="120"/>
    <cellStyle name="Level0 6" xfId="121"/>
    <cellStyle name="Level0 7" xfId="122"/>
    <cellStyle name="Level0 7 2" xfId="123"/>
    <cellStyle name="Level0 7 3" xfId="124"/>
    <cellStyle name="Level0 8" xfId="125"/>
    <cellStyle name="Level0 8 2" xfId="126"/>
    <cellStyle name="Level0 8 3" xfId="127"/>
    <cellStyle name="Level0 9" xfId="128"/>
    <cellStyle name="Level0 9 2" xfId="129"/>
    <cellStyle name="Level0 9 3" xfId="130"/>
    <cellStyle name="Level0_Zvit rux-koshtiv 2010 Департамент " xfId="131"/>
    <cellStyle name="Level1" xfId="132"/>
    <cellStyle name="Level1 2" xfId="133"/>
    <cellStyle name="Level1-Numbers" xfId="134"/>
    <cellStyle name="Level1-Numbers 2" xfId="135"/>
    <cellStyle name="Level1-Numbers-Hide" xfId="136"/>
    <cellStyle name="Level2" xfId="137"/>
    <cellStyle name="Level2 2" xfId="138"/>
    <cellStyle name="Level2-Hide" xfId="139"/>
    <cellStyle name="Level2-Hide 2" xfId="140"/>
    <cellStyle name="Level2-Numbers" xfId="141"/>
    <cellStyle name="Level2-Numbers 2" xfId="142"/>
    <cellStyle name="Level2-Numbers-Hide" xfId="143"/>
    <cellStyle name="Level3" xfId="144"/>
    <cellStyle name="Level3 2" xfId="145"/>
    <cellStyle name="Level3 3" xfId="146"/>
    <cellStyle name="Level3_План департамент_2010_1207" xfId="147"/>
    <cellStyle name="Level3-Hide" xfId="148"/>
    <cellStyle name="Level3-Hide 2" xfId="149"/>
    <cellStyle name="Level3-Numbers" xfId="150"/>
    <cellStyle name="Level3-Numbers 2" xfId="151"/>
    <cellStyle name="Level3-Numbers 3" xfId="152"/>
    <cellStyle name="Level3-Numbers_План департамент_2010_1207" xfId="153"/>
    <cellStyle name="Level3-Numbers-Hide" xfId="154"/>
    <cellStyle name="Level4" xfId="155"/>
    <cellStyle name="Level4 2" xfId="156"/>
    <cellStyle name="Level4-Hide" xfId="157"/>
    <cellStyle name="Level4-Hide 2" xfId="158"/>
    <cellStyle name="Level4-Numbers" xfId="159"/>
    <cellStyle name="Level4-Numbers 2" xfId="160"/>
    <cellStyle name="Level4-Numbers-Hide" xfId="161"/>
    <cellStyle name="Level5" xfId="162"/>
    <cellStyle name="Level5 2" xfId="163"/>
    <cellStyle name="Level5-Hide" xfId="164"/>
    <cellStyle name="Level5-Hide 2" xfId="165"/>
    <cellStyle name="Level5-Numbers" xfId="166"/>
    <cellStyle name="Level5-Numbers 2" xfId="167"/>
    <cellStyle name="Level5-Numbers-Hide" xfId="168"/>
    <cellStyle name="Level6" xfId="169"/>
    <cellStyle name="Level6 2" xfId="170"/>
    <cellStyle name="Level6-Hide" xfId="171"/>
    <cellStyle name="Level6-Hide 2" xfId="172"/>
    <cellStyle name="Level6-Numbers" xfId="173"/>
    <cellStyle name="Level6-Numbers 2" xfId="174"/>
    <cellStyle name="Level7" xfId="175"/>
    <cellStyle name="Level7-Hide" xfId="176"/>
    <cellStyle name="Level7-Numbers" xfId="177"/>
    <cellStyle name="Linked Cell" xfId="178"/>
    <cellStyle name="Neutral" xfId="179"/>
    <cellStyle name="Normal 2" xfId="180"/>
    <cellStyle name="Normal_2005_03_15-Финансовый_БГ" xfId="181"/>
    <cellStyle name="Normal_GSE DCF_Model_31_07_09 final" xfId="182"/>
    <cellStyle name="Note" xfId="183"/>
    <cellStyle name="Number-Cells" xfId="184"/>
    <cellStyle name="Number-Cells-Column2" xfId="185"/>
    <cellStyle name="Number-Cells-Column5" xfId="186"/>
    <cellStyle name="Output" xfId="187"/>
    <cellStyle name="Row-Header" xfId="188"/>
    <cellStyle name="Row-Header 2" xfId="189"/>
    <cellStyle name="Title" xfId="190"/>
    <cellStyle name="Total" xfId="191"/>
    <cellStyle name="Warning Text" xfId="192"/>
    <cellStyle name="Акцент1 2" xfId="193"/>
    <cellStyle name="Акцент1 3" xfId="194"/>
    <cellStyle name="Акцент2 2" xfId="195"/>
    <cellStyle name="Акцент2 3" xfId="196"/>
    <cellStyle name="Акцент3 2" xfId="197"/>
    <cellStyle name="Акцент3 3" xfId="198"/>
    <cellStyle name="Акцент4 2" xfId="199"/>
    <cellStyle name="Акцент4 3" xfId="200"/>
    <cellStyle name="Акцент5 2" xfId="201"/>
    <cellStyle name="Акцент5 3" xfId="202"/>
    <cellStyle name="Акцент6 2" xfId="203"/>
    <cellStyle name="Акцент6 3" xfId="204"/>
    <cellStyle name="Ввод  2" xfId="205"/>
    <cellStyle name="Ввод  3" xfId="206"/>
    <cellStyle name="Вывод 2" xfId="207"/>
    <cellStyle name="Вывод 3" xfId="208"/>
    <cellStyle name="Вычисление 2" xfId="209"/>
    <cellStyle name="Вычисление 3" xfId="210"/>
    <cellStyle name="Денежный 2" xfId="211"/>
    <cellStyle name="Заголовок 1 2" xfId="212"/>
    <cellStyle name="Заголовок 1 3" xfId="213"/>
    <cellStyle name="Заголовок 2 2" xfId="214"/>
    <cellStyle name="Заголовок 2 3" xfId="215"/>
    <cellStyle name="Заголовок 3 2" xfId="216"/>
    <cellStyle name="Заголовок 3 3" xfId="217"/>
    <cellStyle name="Заголовок 4 2" xfId="218"/>
    <cellStyle name="Заголовок 4 3" xfId="219"/>
    <cellStyle name="Итог 2" xfId="220"/>
    <cellStyle name="Итог 3" xfId="221"/>
    <cellStyle name="Контрольная ячейка 2" xfId="222"/>
    <cellStyle name="Контрольная ячейка 3" xfId="223"/>
    <cellStyle name="Название 2" xfId="224"/>
    <cellStyle name="Название 3" xfId="225"/>
    <cellStyle name="Нейтральный 2" xfId="226"/>
    <cellStyle name="Нейтральный 3" xfId="227"/>
    <cellStyle name="Обычный" xfId="0" builtinId="0"/>
    <cellStyle name="Обычный 10" xfId="228"/>
    <cellStyle name="Обычный 11" xfId="229"/>
    <cellStyle name="Обычный 12" xfId="230"/>
    <cellStyle name="Обычный 13" xfId="231"/>
    <cellStyle name="Обычный 14" xfId="232"/>
    <cellStyle name="Обычный 15" xfId="233"/>
    <cellStyle name="Обычный 16" xfId="234"/>
    <cellStyle name="Обычный 17" xfId="235"/>
    <cellStyle name="Обычный 18" xfId="236"/>
    <cellStyle name="Обычный 2" xfId="237"/>
    <cellStyle name="Обычный 2 10" xfId="238"/>
    <cellStyle name="Обычный 2 11" xfId="239"/>
    <cellStyle name="Обычный 2 12" xfId="240"/>
    <cellStyle name="Обычный 2 13" xfId="241"/>
    <cellStyle name="Обычный 2 14" xfId="242"/>
    <cellStyle name="Обычный 2 15" xfId="243"/>
    <cellStyle name="Обычный 2 16" xfId="244"/>
    <cellStyle name="Обычный 2 2" xfId="245"/>
    <cellStyle name="Обычный 2 2 2" xfId="246"/>
    <cellStyle name="Обычный 2 2 3" xfId="247"/>
    <cellStyle name="Обычный 2 2_Расшифровка прочих" xfId="248"/>
    <cellStyle name="Обычный 2 3" xfId="249"/>
    <cellStyle name="Обычный 2 4" xfId="250"/>
    <cellStyle name="Обычный 2 5" xfId="251"/>
    <cellStyle name="Обычный 2 6" xfId="252"/>
    <cellStyle name="Обычный 2 7" xfId="253"/>
    <cellStyle name="Обычный 2 8" xfId="254"/>
    <cellStyle name="Обычный 2 9" xfId="255"/>
    <cellStyle name="Обычный 2_2604-2010" xfId="256"/>
    <cellStyle name="Обычный 3" xfId="257"/>
    <cellStyle name="Обычный 3 10" xfId="258"/>
    <cellStyle name="Обычный 3 11" xfId="259"/>
    <cellStyle name="Обычный 3 12" xfId="260"/>
    <cellStyle name="Обычный 3 13" xfId="261"/>
    <cellStyle name="Обычный 3 14" xfId="262"/>
    <cellStyle name="Обычный 3 2" xfId="263"/>
    <cellStyle name="Обычный 3 3" xfId="264"/>
    <cellStyle name="Обычный 3 4" xfId="265"/>
    <cellStyle name="Обычный 3 5" xfId="266"/>
    <cellStyle name="Обычный 3 6" xfId="267"/>
    <cellStyle name="Обычный 3 7" xfId="268"/>
    <cellStyle name="Обычный 3 8" xfId="269"/>
    <cellStyle name="Обычный 3 9" xfId="270"/>
    <cellStyle name="Обычный 3_Дефицит_7 млрд_0608_бс" xfId="271"/>
    <cellStyle name="Обычный 4" xfId="272"/>
    <cellStyle name="Обычный 5" xfId="273"/>
    <cellStyle name="Обычный 5 2" xfId="274"/>
    <cellStyle name="Обычный 6" xfId="275"/>
    <cellStyle name="Обычный 6 2" xfId="276"/>
    <cellStyle name="Обычный 6 3" xfId="277"/>
    <cellStyle name="Обычный 6 4" xfId="278"/>
    <cellStyle name="Обычный 6_Дефицит_7 млрд_0608_бс" xfId="279"/>
    <cellStyle name="Обычный 7" xfId="280"/>
    <cellStyle name="Обычный 7 2" xfId="281"/>
    <cellStyle name="Обычный 8" xfId="282"/>
    <cellStyle name="Обычный 9" xfId="283"/>
    <cellStyle name="Обычный 9 2" xfId="284"/>
    <cellStyle name="Плохой 2" xfId="285"/>
    <cellStyle name="Плохой 3" xfId="286"/>
    <cellStyle name="Пояснение 2" xfId="287"/>
    <cellStyle name="Пояснение 3" xfId="288"/>
    <cellStyle name="Примечание 2" xfId="289"/>
    <cellStyle name="Примечание 3" xfId="290"/>
    <cellStyle name="Процентный 2" xfId="291"/>
    <cellStyle name="Процентный 2 10" xfId="292"/>
    <cellStyle name="Процентный 2 11" xfId="293"/>
    <cellStyle name="Процентный 2 12" xfId="294"/>
    <cellStyle name="Процентный 2 13" xfId="295"/>
    <cellStyle name="Процентный 2 14" xfId="296"/>
    <cellStyle name="Процентный 2 15" xfId="297"/>
    <cellStyle name="Процентный 2 16" xfId="298"/>
    <cellStyle name="Процентный 2 2" xfId="299"/>
    <cellStyle name="Процентный 2 3" xfId="300"/>
    <cellStyle name="Процентный 2 4" xfId="301"/>
    <cellStyle name="Процентный 2 5" xfId="302"/>
    <cellStyle name="Процентный 2 6" xfId="303"/>
    <cellStyle name="Процентный 2 7" xfId="304"/>
    <cellStyle name="Процентный 2 8" xfId="305"/>
    <cellStyle name="Процентный 2 9" xfId="306"/>
    <cellStyle name="Процентный 3" xfId="307"/>
    <cellStyle name="Процентный 4" xfId="308"/>
    <cellStyle name="Процентный 4 2" xfId="309"/>
    <cellStyle name="Связанная ячейка 2" xfId="310"/>
    <cellStyle name="Связанная ячейка 3" xfId="311"/>
    <cellStyle name="Стиль 1" xfId="312"/>
    <cellStyle name="Стиль 1 2" xfId="313"/>
    <cellStyle name="Стиль 1 3" xfId="314"/>
    <cellStyle name="Стиль 1 4" xfId="315"/>
    <cellStyle name="Стиль 1 5" xfId="316"/>
    <cellStyle name="Стиль 1 6" xfId="317"/>
    <cellStyle name="Стиль 1 7" xfId="318"/>
    <cellStyle name="Текст предупреждения 2" xfId="319"/>
    <cellStyle name="Текст предупреждения 3" xfId="320"/>
    <cellStyle name="Тысячи [0]_1.62" xfId="321"/>
    <cellStyle name="Тысячи_1.62" xfId="322"/>
    <cellStyle name="Финансовый 2" xfId="323"/>
    <cellStyle name="Финансовый 2 10" xfId="324"/>
    <cellStyle name="Финансовый 2 11" xfId="325"/>
    <cellStyle name="Финансовый 2 12" xfId="326"/>
    <cellStyle name="Финансовый 2 13" xfId="327"/>
    <cellStyle name="Финансовый 2 14" xfId="328"/>
    <cellStyle name="Финансовый 2 15" xfId="329"/>
    <cellStyle name="Финансовый 2 16" xfId="330"/>
    <cellStyle name="Финансовый 2 17" xfId="331"/>
    <cellStyle name="Финансовый 2 2" xfId="332"/>
    <cellStyle name="Финансовый 2 3" xfId="333"/>
    <cellStyle name="Финансовый 2 4" xfId="334"/>
    <cellStyle name="Финансовый 2 5" xfId="335"/>
    <cellStyle name="Финансовый 2 6" xfId="336"/>
    <cellStyle name="Финансовый 2 7" xfId="337"/>
    <cellStyle name="Финансовый 2 8" xfId="338"/>
    <cellStyle name="Финансовый 2 9" xfId="339"/>
    <cellStyle name="Финансовый 3" xfId="340"/>
    <cellStyle name="Финансовый 3 2" xfId="341"/>
    <cellStyle name="Финансовый 4" xfId="342"/>
    <cellStyle name="Финансовый 4 2" xfId="343"/>
    <cellStyle name="Финансовый 4 3" xfId="344"/>
    <cellStyle name="Финансовый 5" xfId="345"/>
    <cellStyle name="Финансовый 6" xfId="346"/>
    <cellStyle name="Финансовый 7" xfId="347"/>
    <cellStyle name="Хороший 2" xfId="348"/>
    <cellStyle name="Хороший 3" xfId="349"/>
    <cellStyle name="числовой" xfId="350"/>
    <cellStyle name="Ю" xfId="351"/>
    <cellStyle name="Ю-FreeSet_10" xfId="35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5.xml"/><Relationship Id="rId18" Type="http://schemas.openxmlformats.org/officeDocument/2006/relationships/externalLink" Target="externalLinks/externalLink10.xml"/><Relationship Id="rId26" Type="http://schemas.openxmlformats.org/officeDocument/2006/relationships/externalLink" Target="externalLinks/externalLink18.xml"/><Relationship Id="rId39" Type="http://schemas.openxmlformats.org/officeDocument/2006/relationships/externalLink" Target="externalLinks/externalLink31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3.xml"/><Relationship Id="rId34" Type="http://schemas.openxmlformats.org/officeDocument/2006/relationships/externalLink" Target="externalLinks/externalLink26.xml"/><Relationship Id="rId42" Type="http://schemas.openxmlformats.org/officeDocument/2006/relationships/externalLink" Target="externalLinks/externalLink34.xml"/><Relationship Id="rId47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17" Type="http://schemas.openxmlformats.org/officeDocument/2006/relationships/externalLink" Target="externalLinks/externalLink9.xml"/><Relationship Id="rId25" Type="http://schemas.openxmlformats.org/officeDocument/2006/relationships/externalLink" Target="externalLinks/externalLink17.xml"/><Relationship Id="rId33" Type="http://schemas.openxmlformats.org/officeDocument/2006/relationships/externalLink" Target="externalLinks/externalLink25.xml"/><Relationship Id="rId38" Type="http://schemas.openxmlformats.org/officeDocument/2006/relationships/externalLink" Target="externalLinks/externalLink30.xml"/><Relationship Id="rId46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8.xml"/><Relationship Id="rId20" Type="http://schemas.openxmlformats.org/officeDocument/2006/relationships/externalLink" Target="externalLinks/externalLink12.xml"/><Relationship Id="rId29" Type="http://schemas.openxmlformats.org/officeDocument/2006/relationships/externalLink" Target="externalLinks/externalLink21.xml"/><Relationship Id="rId41" Type="http://schemas.openxmlformats.org/officeDocument/2006/relationships/externalLink" Target="externalLinks/externalLink3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24" Type="http://schemas.openxmlformats.org/officeDocument/2006/relationships/externalLink" Target="externalLinks/externalLink16.xml"/><Relationship Id="rId32" Type="http://schemas.openxmlformats.org/officeDocument/2006/relationships/externalLink" Target="externalLinks/externalLink24.xml"/><Relationship Id="rId37" Type="http://schemas.openxmlformats.org/officeDocument/2006/relationships/externalLink" Target="externalLinks/externalLink29.xml"/><Relationship Id="rId40" Type="http://schemas.openxmlformats.org/officeDocument/2006/relationships/externalLink" Target="externalLinks/externalLink32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7.xml"/><Relationship Id="rId23" Type="http://schemas.openxmlformats.org/officeDocument/2006/relationships/externalLink" Target="externalLinks/externalLink15.xml"/><Relationship Id="rId28" Type="http://schemas.openxmlformats.org/officeDocument/2006/relationships/externalLink" Target="externalLinks/externalLink20.xml"/><Relationship Id="rId36" Type="http://schemas.openxmlformats.org/officeDocument/2006/relationships/externalLink" Target="externalLinks/externalLink28.xml"/><Relationship Id="rId10" Type="http://schemas.openxmlformats.org/officeDocument/2006/relationships/externalLink" Target="externalLinks/externalLink2.xml"/><Relationship Id="rId19" Type="http://schemas.openxmlformats.org/officeDocument/2006/relationships/externalLink" Target="externalLinks/externalLink11.xml"/><Relationship Id="rId31" Type="http://schemas.openxmlformats.org/officeDocument/2006/relationships/externalLink" Target="externalLinks/externalLink23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externalLink" Target="externalLinks/externalLink6.xml"/><Relationship Id="rId22" Type="http://schemas.openxmlformats.org/officeDocument/2006/relationships/externalLink" Target="externalLinks/externalLink14.xml"/><Relationship Id="rId27" Type="http://schemas.openxmlformats.org/officeDocument/2006/relationships/externalLink" Target="externalLinks/externalLink19.xml"/><Relationship Id="rId30" Type="http://schemas.openxmlformats.org/officeDocument/2006/relationships/externalLink" Target="externalLinks/externalLink22.xml"/><Relationship Id="rId35" Type="http://schemas.openxmlformats.org/officeDocument/2006/relationships/externalLink" Target="externalLinks/externalLink27.xml"/><Relationship Id="rId43" Type="http://schemas.openxmlformats.org/officeDocument/2006/relationships/externalLink" Target="externalLinks/externalLink3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bank.gov.ua/WORK/S2/VICTOR/&#1042;&#1042;&#1055;/PIB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bank.gov.ua/New_monitoring/Monit_xls/M_2002/M_06_02/Monthly/10_October/1Aug2001/GDP/realgdp/LENA/BGVN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\File1\aaaa\2007%20finplan\DOCUME~1\SINKEV~1\LOCALS~1\Temp\Rar$DI00.781\Dept\Plan\Exchange\_________________________Plan_ZP\!_&#1055;&#1077;&#1095;&#1072;&#1090;&#1100;\&#1052;&#1058;&#1056;%20&#1074;&#1089;&#1077;%20-%20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FinanceUTG\finek2008\&#1043;&#1088;&#1091;&#1076;&#1077;&#1085;&#1100;%20(&#1086;&#1095;&#1080;&#1082;)\DOCUME~1\SINKEV~1\LOCALS~1\Temp\Rar$DI00.781\Dept\Plan\Exchange\_________________________Plan_ZP\!_&#1055;&#1077;&#1095;&#1072;&#1090;&#1100;\&#1052;&#1058;&#1056;%20&#1074;&#1089;&#1077;%20-%205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FinanceUTG\finek2008\&#1043;&#1088;&#1091;&#1076;&#1077;&#1085;&#1100;%20(&#1086;&#1095;&#1080;&#1082;)\DOCUME~1\SINKEV~1\LOCALS~1\Temp\Rar$DI00.781\Dept\FinPlan-Economy\Planning%20System%20Project\consolidation%20hq%20formatted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&#1052;&#1086;&#1080;%20&#1076;&#1086;&#1082;&#1091;&#1084;&#1077;&#1085;&#1090;&#1099;\Plan-2006_kons_rabota\Dept\FinPlan-Economy\Planning%20System%20Project\consolidation%20hq%20formatted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edo\work\Dept\FinPlan-Economy\Planning%20System%20Project\consolidation%20hq%20formatted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Chirich\LOCALS~1\Temp\DOCUME~1\VOYTOV~1\LOCALS~1\Temp\Rar$DI00.867\Planning%20System%20Project\consolidation%20hq%20formatted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chiporenko\2007&#1053;&#1054;&#1042;\Dept\Plan\Exchange\!_Plan-2006\VAT%20Sevastop\Dept\Plan\Exchange\_________________________Plan_ZP\!_&#1055;&#1077;&#1095;&#1072;&#1090;&#1100;\&#1052;&#1058;&#1056;%20&#1074;&#1089;&#1077;%20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bank.gov.ua/&#1052;&#1086;&#1080;%20&#1076;&#1086;&#1082;&#1091;&#1084;&#1077;&#1085;&#1090;&#1099;/Sergey/&#1055;&#1088;&#1086;&#1075;&#1085;&#1086;&#1079;/&#1056;&#1072;&#1073;&#1086;&#1095;&#1080;&#1077;%20&#1090;&#1072;&#1073;&#1083;&#1080;&#1094;&#1099;/new/zvedena11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~1\Chirich\LOCALS~1\Temp\Rar$DI00.938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&#1052;&#1086;&#1080;%20&#1076;&#1086;&#1082;&#1091;&#1084;&#1077;&#1085;&#1090;&#1099;\Plan-2006_kons_rabota\Dept\Plan\Exchange\_________________________Plan_ZP\!_&#1055;&#1077;&#1095;&#1072;&#1090;&#1100;\&#1052;&#1058;&#1056;%20&#1074;&#1089;&#1077;%20-%205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riadna\Sum_pok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chiporenko\2007&#1053;&#1054;&#1042;\DOCUME~1\Chirich\LOCALS~1\Temp\Dept\Plan\Exchange\_________________________Plan_ZP\!_&#1055;&#1077;&#1095;&#1072;&#1090;&#1100;\&#1052;&#1058;&#1056;%20&#1074;&#1089;&#1077;%202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&#1052;&#1086;&#1080;%20&#1076;&#1086;&#1082;&#1091;&#1084;&#1077;&#1085;&#1090;&#1099;\Plan-2006_kons_rabota\Dept\Plan\Exchange\_________________________Plan_ZP\!_&#1055;&#1077;&#1095;&#1072;&#1090;&#1100;\&#1052;&#1058;&#1056;%20&#1074;&#1089;&#1077;%20-%205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Chirich\LOCALS~1\Temp\Dept\Plan\Exchange\_________________________Plan_ZP\!_&#1055;&#1077;&#1095;&#1072;&#1090;&#1100;\&#1052;&#1058;&#1056;%20&#1074;&#1089;&#1077;%202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ept\Plan\Exchange\!_Plan-2006\VAT%20Sevastop\Dept\Plan\Exchange\_________________________Plan_ZP\!_&#1055;&#1077;&#1095;&#1072;&#1090;&#1100;\&#1052;&#1058;&#1056;%20&#1074;&#1089;&#1077;%20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ept\Plan\Exchange\_________________________Plan_ZP\!_&#1055;&#1077;&#1095;&#1072;&#1090;&#1100;\&#1052;&#1058;&#1056;%20&#1074;&#1089;&#1077;%202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edo\work\Dept\Plan\Exchange\_________________________Plan_ZP\!_&#1055;&#1077;&#1095;&#1072;&#1090;&#1100;\&#1052;&#1058;&#1056;%20&#1074;&#1089;&#1077;%20-%205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ept\Plan\Exchange\!_Plan-2006\VAT%20Sevastop\Dept\Plan\Exchange\_________________________Plan_ZP\!_&#1055;&#1077;&#1095;&#1072;&#1090;&#1100;\&#1052;&#1058;&#1056;%20&#1074;&#1089;&#1077;%202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~1\Chirich\LOCALS~1\Temp\DOCUME~1\VOYTOV~1\LOCALS~1\Temp\Rar$DI00.867\Planning%20System%20Project\consolidation%20hq%20formatted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~1\Chirich\LOCALS~1\Temp\Dept\Plan\Exchange\_________________________Plan_ZP\!_&#1055;&#1077;&#1095;&#1072;&#1090;&#1100;\&#1052;&#1058;&#1056;%20&#1074;&#1089;&#1077;%202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nts%20and%20Settings\SUDNIKOVA\Local%20Settings\Temporary%20Internet%20Files\Content.IE5\C5MFSXEF\Subv2006\Rich%20Roz%202006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main1\DOCUME~1\Chirich\LOCALS~1\Temp\Dept\Plan\Exchange\_________________________Plan_ZP\!_&#1055;&#1077;&#1095;&#1072;&#1090;&#1100;\&#1052;&#1058;&#1056;%20&#1074;&#1089;&#1077;%202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nts%20and%20Settings\andreyevskaya\&#1052;&#1086;&#1080;%20&#1076;&#1086;&#1082;&#1091;&#1084;&#1077;&#1085;&#1090;&#1099;\OLGA\&#1056;&#1045;&#1040;&#1051;&#1048;&#1047;&#1040;&#1062;&#1048;&#1071;_2006\2006_REALIZ_&#1058;&#1045;(&#1090;&#1088;&#1072;&#1074;&#1077;&#1085;&#1100;)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bank.gov.ua/S_N_A/1July2001/GDP/realgdp/LENA/BGVN1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&#1052;&#1086;&#1080;%20&#1076;&#1086;&#1082;&#1091;&#1084;&#1077;&#1085;&#1090;&#1099;\Plan-2006_kons_rabota\Dept\FinPlan-Economy\Planning%20System%20Project\consolidation%20hq%20formatted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Chirich\LOCALS~1\Temp\Rar$DI00.938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SINKEV~1\LOCALS~1\Temp\Rar$DI00.781\Dept\FinPlan-Economy\Planning%20System%20Project\consolidation%20hq%20formatted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chiporenko\2007&#1053;&#1054;&#1042;\DOCUME~1\Chirich\LOCALS~1\Temp\DOCUME~1\VOYTOV~1\LOCALS~1\Temp\Rar$DI00.867\Planning%20System%20Project\consolidation%20hq%20formatted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Dept\FinPlan-Economy\Planning%20System%20Project\consolidation%20hq%20formatted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MAIN1\Dept\FinPlan-Economy\Planning%20System%20Project\consolidation%20hq%20formatted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nts%20and%20Settings\likhachov\Local%20Settings\Temporary%20Internet%20Files\Content.IE5\RY4RBH0P\2006_REALIZ_&#1058;&#1045;(&#1083;&#1102;&#1090;&#1080;&#1081;20%25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DP"/>
      <sheetName val="Real GDP &amp; Real IP (u)"/>
      <sheetName val="Real GDP &amp; Real IP (e)"/>
      <sheetName val="GDP_gr"/>
      <sheetName val="Светлые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993"/>
    </sheetNames>
    <sheetDataSet>
      <sheetData sheetId="0" refreshError="1">
        <row r="1">
          <cell r="D1" t="str">
            <v>Баланс грошових доходiв i витрат населення Украјни у</v>
          </cell>
          <cell r="K1" t="str">
            <v>GOD</v>
          </cell>
        </row>
        <row r="2">
          <cell r="K2">
            <v>1993</v>
          </cell>
          <cell r="L2" t="str">
            <v>роцi</v>
          </cell>
        </row>
        <row r="3">
          <cell r="N3" t="str">
            <v>(млрд.крб)</v>
          </cell>
        </row>
        <row r="5">
          <cell r="A5" t="str">
            <v>А. ГРОШОВI ДОХОДИ</v>
          </cell>
        </row>
        <row r="6">
          <cell r="A6" t="str">
            <v>1.Заробiтна плата</v>
          </cell>
        </row>
        <row r="7">
          <cell r="A7" t="str">
            <v>2.Оплата працi робiтникiв</v>
          </cell>
        </row>
        <row r="8">
          <cell r="A8" t="str">
            <v xml:space="preserve">  кооперативiв</v>
          </cell>
        </row>
        <row r="9">
          <cell r="A9" t="str">
            <v>3.Доходи робiтникiв та служ-</v>
          </cell>
        </row>
        <row r="10">
          <cell r="A10" t="str">
            <v xml:space="preserve">  бовцiв вiд пiдприїмств та</v>
          </cell>
        </row>
        <row r="11">
          <cell r="A11" t="str">
            <v xml:space="preserve">  органiзацiй крiм зар.плати</v>
          </cell>
        </row>
        <row r="12">
          <cell r="A12" t="str">
            <v xml:space="preserve">4.Грошовi доходи вiд   </v>
          </cell>
        </row>
        <row r="13">
          <cell r="A13" t="str">
            <v xml:space="preserve">  колгоспiв            </v>
          </cell>
        </row>
        <row r="14">
          <cell r="A14" t="str">
            <v>5.Надходження вiд продажу</v>
          </cell>
        </row>
        <row r="15">
          <cell r="A15" t="str">
            <v xml:space="preserve">  продуктiв сiльсьгого госп.</v>
          </cell>
        </row>
        <row r="16">
          <cell r="A16" t="str">
            <v>Всього трудових доходiв</v>
          </cell>
        </row>
        <row r="17">
          <cell r="A17" t="str">
            <v>(рядки 1+2+3+4+5)</v>
          </cell>
        </row>
        <row r="18">
          <cell r="A18" t="str">
            <v>6.Пенсiј, допомоги,стипендiј</v>
          </cell>
        </row>
        <row r="19">
          <cell r="A19" t="str">
            <v xml:space="preserve">  та iншi надходження</v>
          </cell>
        </row>
        <row r="20">
          <cell r="A20" t="str">
            <v xml:space="preserve">     в тому числi:</v>
          </cell>
        </row>
        <row r="21">
          <cell r="A21" t="str">
            <v xml:space="preserve"> пенсiј, допомоги, стипендiј</v>
          </cell>
        </row>
        <row r="22">
          <cell r="A22" t="str">
            <v>Баланс</v>
          </cell>
        </row>
        <row r="23">
          <cell r="A23" t="str">
            <v>Б.ВИТРАТИ ТА ЗАОЩАДЖЕННЯ</v>
          </cell>
        </row>
        <row r="24">
          <cell r="A24" t="str">
            <v>1.Покупка товарiв та оплата</v>
          </cell>
        </row>
        <row r="25">
          <cell r="A25" t="str">
            <v xml:space="preserve">  послуг</v>
          </cell>
        </row>
        <row r="26">
          <cell r="A26" t="str">
            <v xml:space="preserve">    в тому числi:</v>
          </cell>
        </row>
        <row r="27">
          <cell r="A27" t="str">
            <v xml:space="preserve"> покупка товарiв       </v>
          </cell>
        </row>
        <row r="28">
          <cell r="A28" t="str">
            <v xml:space="preserve"> оплата послуг         </v>
          </cell>
        </row>
        <row r="29">
          <cell r="A29" t="str">
            <v>2.Обов'язковi платежi та</v>
          </cell>
        </row>
        <row r="30">
          <cell r="A30" t="str">
            <v xml:space="preserve">  добровiльнi внески</v>
          </cell>
        </row>
        <row r="31">
          <cell r="A31" t="str">
            <v xml:space="preserve">       iз них:</v>
          </cell>
        </row>
        <row r="32">
          <cell r="A32" t="str">
            <v xml:space="preserve"> прибутковий податок з </v>
          </cell>
        </row>
        <row r="33">
          <cell r="A33" t="str">
            <v xml:space="preserve"> населення             </v>
          </cell>
        </row>
        <row r="34">
          <cell r="A34" t="str">
            <v>3.Прирiст вкладiв,придбання</v>
          </cell>
        </row>
        <row r="35">
          <cell r="A35" t="str">
            <v xml:space="preserve">  облiгацiй Державној внутр.</v>
          </cell>
        </row>
        <row r="36">
          <cell r="A36" t="str">
            <v xml:space="preserve">  позики,iнш.цiнних паперiв  </v>
          </cell>
        </row>
        <row r="37">
          <cell r="A37" t="str">
            <v>Всього</v>
          </cell>
        </row>
        <row r="38">
          <cell r="A38" t="str">
            <v xml:space="preserve">В. Перевищення доходiв над </v>
          </cell>
        </row>
        <row r="39">
          <cell r="A39" t="str">
            <v xml:space="preserve">   витратами</v>
          </cell>
        </row>
        <row r="40">
          <cell r="A40" t="str">
            <v>Баланс</v>
          </cell>
        </row>
        <row r="41">
          <cell r="A41" t="str">
            <v>_x000C_</v>
          </cell>
        </row>
        <row r="46">
          <cell r="A46" t="str">
            <v>А. ГРОШОВI ДОХОДИ</v>
          </cell>
        </row>
        <row r="47">
          <cell r="A47" t="str">
            <v>1.Заробiтна плата</v>
          </cell>
        </row>
        <row r="48">
          <cell r="A48" t="str">
            <v>2.Оплата працi робiтникiв</v>
          </cell>
        </row>
        <row r="49">
          <cell r="A49" t="str">
            <v xml:space="preserve">  кооперативiв</v>
          </cell>
        </row>
        <row r="50">
          <cell r="A50" t="str">
            <v>3.Доходи робiтникiв та служ-</v>
          </cell>
        </row>
        <row r="51">
          <cell r="A51" t="str">
            <v xml:space="preserve">  бовцiв вiд пiдприїмств та</v>
          </cell>
        </row>
        <row r="52">
          <cell r="A52" t="str">
            <v xml:space="preserve">  органiзацiй крiм зар.плати</v>
          </cell>
        </row>
        <row r="53">
          <cell r="A53" t="str">
            <v xml:space="preserve">4.Грошовi доходи вiд   </v>
          </cell>
        </row>
        <row r="54">
          <cell r="A54" t="str">
            <v xml:space="preserve">  колгоспiв            </v>
          </cell>
        </row>
        <row r="55">
          <cell r="A55" t="str">
            <v>5.Надходження вiд продажу</v>
          </cell>
        </row>
        <row r="56">
          <cell r="A56" t="str">
            <v xml:space="preserve">  продуктiв сiльсьгого госп.</v>
          </cell>
        </row>
        <row r="57">
          <cell r="A57" t="str">
            <v>Всього трудових доходiв</v>
          </cell>
        </row>
        <row r="58">
          <cell r="A58" t="str">
            <v>(рядки 1+2+3+4+5)</v>
          </cell>
        </row>
        <row r="59">
          <cell r="A59" t="str">
            <v>6.Пенсiј, допомоги,стипендiј</v>
          </cell>
        </row>
        <row r="60">
          <cell r="A60" t="str">
            <v xml:space="preserve">  та iншi надходження</v>
          </cell>
        </row>
        <row r="61">
          <cell r="A61" t="str">
            <v xml:space="preserve">     в тому числi:</v>
          </cell>
        </row>
        <row r="62">
          <cell r="A62" t="str">
            <v xml:space="preserve"> пенсiј, допомоги, стипендiј</v>
          </cell>
        </row>
        <row r="63">
          <cell r="A63" t="str">
            <v>Баланс</v>
          </cell>
        </row>
        <row r="64">
          <cell r="A64" t="str">
            <v>Б.ВИТРАТИ ТА ЗАОЩАДЖЕННЯ</v>
          </cell>
        </row>
        <row r="65">
          <cell r="A65" t="str">
            <v>1.Покупка товарiв та оплата</v>
          </cell>
        </row>
        <row r="66">
          <cell r="A66" t="str">
            <v xml:space="preserve">  послуг</v>
          </cell>
        </row>
        <row r="67">
          <cell r="A67" t="str">
            <v xml:space="preserve">    в тому числi:</v>
          </cell>
        </row>
        <row r="68">
          <cell r="A68" t="str">
            <v xml:space="preserve"> покупка товарiв       </v>
          </cell>
        </row>
        <row r="69">
          <cell r="A69" t="str">
            <v xml:space="preserve"> оплата послуг         </v>
          </cell>
        </row>
        <row r="70">
          <cell r="A70" t="str">
            <v>2.Обов'язковi платежi та</v>
          </cell>
        </row>
        <row r="71">
          <cell r="A71" t="str">
            <v xml:space="preserve">  добровiльнi внески</v>
          </cell>
        </row>
        <row r="72">
          <cell r="A72" t="str">
            <v xml:space="preserve">       iз них:</v>
          </cell>
        </row>
        <row r="73">
          <cell r="A73" t="str">
            <v xml:space="preserve"> прибутковий податок з </v>
          </cell>
        </row>
        <row r="74">
          <cell r="A74" t="str">
            <v xml:space="preserve"> населення             </v>
          </cell>
        </row>
        <row r="75">
          <cell r="A75" t="str">
            <v>3.Прирiст вкладiв,придбання</v>
          </cell>
        </row>
        <row r="76">
          <cell r="A76" t="str">
            <v xml:space="preserve">  облiгацiй Державној внутр.</v>
          </cell>
        </row>
        <row r="77">
          <cell r="A77" t="str">
            <v xml:space="preserve">  позики,iнш.цiнних паперiв  </v>
          </cell>
        </row>
        <row r="78">
          <cell r="A78" t="str">
            <v>Всього</v>
          </cell>
        </row>
        <row r="79">
          <cell r="A79" t="str">
            <v xml:space="preserve">В. Перевищення доходiв над </v>
          </cell>
        </row>
        <row r="80">
          <cell r="A80" t="str">
            <v xml:space="preserve">   витратами</v>
          </cell>
        </row>
        <row r="81">
          <cell r="A81" t="str">
            <v>Баланс</v>
          </cell>
        </row>
        <row r="82">
          <cell r="A82" t="str">
            <v xml:space="preserve">        Довiдково: чисельнiсть населення в</v>
          </cell>
        </row>
        <row r="83">
          <cell r="A83" t="str">
            <v>_x000C_</v>
          </cell>
        </row>
        <row r="88">
          <cell r="A88" t="str">
            <v>А. ГРОШОВI ДОХОДИ</v>
          </cell>
        </row>
        <row r="89">
          <cell r="A89" t="str">
            <v>1.Заробiтна плата</v>
          </cell>
        </row>
        <row r="90">
          <cell r="A90" t="str">
            <v>2.Оплата працi робiтникiв</v>
          </cell>
        </row>
        <row r="91">
          <cell r="A91" t="str">
            <v xml:space="preserve">  кооперативiв</v>
          </cell>
        </row>
        <row r="92">
          <cell r="A92" t="str">
            <v>3.Доходи робiтникiв та служ-</v>
          </cell>
        </row>
        <row r="93">
          <cell r="A93" t="str">
            <v xml:space="preserve">  бовцiв вiд пiдприїмств та</v>
          </cell>
        </row>
        <row r="94">
          <cell r="A94" t="str">
            <v xml:space="preserve">  органiзацiй крiм зар.плати</v>
          </cell>
        </row>
        <row r="95">
          <cell r="A95" t="str">
            <v xml:space="preserve">4.Грошовi доходи вiд   </v>
          </cell>
        </row>
        <row r="96">
          <cell r="A96" t="str">
            <v xml:space="preserve">  колгоспiв            </v>
          </cell>
        </row>
        <row r="97">
          <cell r="A97" t="str">
            <v>5.Надходження вiд продажу</v>
          </cell>
        </row>
        <row r="98">
          <cell r="A98" t="str">
            <v xml:space="preserve">  продуктiв сiльсьгого госп.</v>
          </cell>
        </row>
        <row r="99">
          <cell r="A99" t="str">
            <v>Всього трудових доходiв</v>
          </cell>
        </row>
        <row r="100">
          <cell r="A100" t="str">
            <v>(рядки 1+2+3+4+5)</v>
          </cell>
        </row>
        <row r="101">
          <cell r="A101" t="str">
            <v>6.Пенсiј, допомоги,стипендiј</v>
          </cell>
        </row>
        <row r="102">
          <cell r="A102" t="str">
            <v xml:space="preserve">  та iншi надходження</v>
          </cell>
        </row>
        <row r="103">
          <cell r="A103" t="str">
            <v xml:space="preserve">     в тому числi:</v>
          </cell>
        </row>
        <row r="104">
          <cell r="A104" t="str">
            <v xml:space="preserve"> пенсiј, допомоги, стипендiј</v>
          </cell>
        </row>
        <row r="105">
          <cell r="A105" t="str">
            <v>Баланс</v>
          </cell>
        </row>
        <row r="106">
          <cell r="A106" t="str">
            <v>Б.ВИТРАТИ ТА ЗАОЩАДЖЕННЯ</v>
          </cell>
        </row>
        <row r="107">
          <cell r="A107" t="str">
            <v>1.Покупка товарiв та оплата</v>
          </cell>
        </row>
        <row r="108">
          <cell r="A108" t="str">
            <v xml:space="preserve">  послуг</v>
          </cell>
        </row>
        <row r="109">
          <cell r="A109" t="str">
            <v xml:space="preserve">    в тому числi:</v>
          </cell>
        </row>
        <row r="110">
          <cell r="A110" t="str">
            <v xml:space="preserve"> покупка товарiв       </v>
          </cell>
        </row>
        <row r="111">
          <cell r="A111" t="str">
            <v xml:space="preserve"> оплата послуг         </v>
          </cell>
        </row>
        <row r="112">
          <cell r="A112" t="str">
            <v>2.Обов'язковi платежi та</v>
          </cell>
        </row>
        <row r="113">
          <cell r="A113" t="str">
            <v xml:space="preserve">  добровiльнi внески</v>
          </cell>
        </row>
        <row r="114">
          <cell r="A114" t="str">
            <v xml:space="preserve">       iз них:</v>
          </cell>
        </row>
        <row r="115">
          <cell r="A115" t="str">
            <v xml:space="preserve"> прибутковий податок з </v>
          </cell>
        </row>
        <row r="116">
          <cell r="A116" t="str">
            <v xml:space="preserve"> населення             </v>
          </cell>
        </row>
        <row r="117">
          <cell r="A117" t="str">
            <v>3.Прирiст вкладiв,придбання</v>
          </cell>
        </row>
        <row r="118">
          <cell r="A118" t="str">
            <v xml:space="preserve">  облiгацiй Державној внутр.</v>
          </cell>
        </row>
        <row r="119">
          <cell r="A119" t="str">
            <v xml:space="preserve">  позики,iнш.цiнних паперiв  </v>
          </cell>
        </row>
        <row r="120">
          <cell r="A120" t="str">
            <v>Всього</v>
          </cell>
        </row>
        <row r="121">
          <cell r="A121" t="str">
            <v xml:space="preserve">В. Перевищення доходiв над </v>
          </cell>
        </row>
        <row r="122">
          <cell r="A122" t="str">
            <v xml:space="preserve">   витратами</v>
          </cell>
        </row>
        <row r="123">
          <cell r="A123" t="str">
            <v>Баланс</v>
          </cell>
        </row>
        <row r="124">
          <cell r="A124" t="str">
            <v>_x000C_</v>
          </cell>
        </row>
        <row r="130">
          <cell r="A130" t="str">
            <v>А. ГРОШОВI ДОХОДИ</v>
          </cell>
        </row>
        <row r="131">
          <cell r="A131" t="str">
            <v>1.Заробiтна плата</v>
          </cell>
        </row>
        <row r="132">
          <cell r="A132" t="str">
            <v>2.Оплата працi робiтникiв</v>
          </cell>
        </row>
        <row r="133">
          <cell r="A133" t="str">
            <v xml:space="preserve">  кооперативiв</v>
          </cell>
        </row>
        <row r="134">
          <cell r="A134" t="str">
            <v>3.Доходи робiтникiв та служ-</v>
          </cell>
        </row>
        <row r="135">
          <cell r="A135" t="str">
            <v xml:space="preserve">  бовцiв вiд пiдприїмств та</v>
          </cell>
        </row>
        <row r="136">
          <cell r="A136" t="str">
            <v xml:space="preserve">  органiзацiй крiм зар.плати</v>
          </cell>
        </row>
        <row r="137">
          <cell r="A137" t="str">
            <v xml:space="preserve">4.Грошовi доходи вiд   </v>
          </cell>
        </row>
        <row r="138">
          <cell r="A138" t="str">
            <v xml:space="preserve">  колгоспiв            </v>
          </cell>
        </row>
        <row r="139">
          <cell r="A139" t="str">
            <v>5.Надходження вiд продажу</v>
          </cell>
        </row>
        <row r="140">
          <cell r="A140" t="str">
            <v xml:space="preserve">  продуктiв сiльсьгого госп.</v>
          </cell>
        </row>
        <row r="141">
          <cell r="A141" t="str">
            <v>Всього трудових доходiв</v>
          </cell>
        </row>
        <row r="142">
          <cell r="A142" t="str">
            <v>(рядки 1+2+3+4+5)</v>
          </cell>
        </row>
        <row r="143">
          <cell r="A143" t="str">
            <v>6.Пенсiј, допомоги,стипендiј</v>
          </cell>
        </row>
        <row r="144">
          <cell r="A144" t="str">
            <v xml:space="preserve">  та iншi надходження</v>
          </cell>
        </row>
        <row r="145">
          <cell r="A145" t="str">
            <v xml:space="preserve">     в тому числi:</v>
          </cell>
        </row>
        <row r="146">
          <cell r="A146" t="str">
            <v xml:space="preserve"> пенсiј, допомоги, стипендiј</v>
          </cell>
        </row>
        <row r="147">
          <cell r="A147" t="str">
            <v>Баланс</v>
          </cell>
        </row>
        <row r="148">
          <cell r="A148" t="str">
            <v>Б.ВИТРАТИ ТА ЗАОЩАДЖЕННЯ</v>
          </cell>
        </row>
        <row r="149">
          <cell r="A149" t="str">
            <v>1.Покупка товарiв та оплата</v>
          </cell>
        </row>
        <row r="150">
          <cell r="A150" t="str">
            <v xml:space="preserve">  послуг</v>
          </cell>
        </row>
        <row r="151">
          <cell r="A151" t="str">
            <v xml:space="preserve">    в тому числi:</v>
          </cell>
        </row>
        <row r="152">
          <cell r="A152" t="str">
            <v xml:space="preserve"> покупка товарiв       </v>
          </cell>
        </row>
        <row r="153">
          <cell r="A153" t="str">
            <v xml:space="preserve"> оплата послуг         </v>
          </cell>
        </row>
        <row r="154">
          <cell r="A154" t="str">
            <v>2.Обов'язковi платежi та</v>
          </cell>
        </row>
        <row r="155">
          <cell r="A155" t="str">
            <v xml:space="preserve">  добровiльнi внески</v>
          </cell>
        </row>
        <row r="156">
          <cell r="A156" t="str">
            <v xml:space="preserve">       iз них:</v>
          </cell>
        </row>
        <row r="157">
          <cell r="A157" t="str">
            <v xml:space="preserve"> прибутковий податок з </v>
          </cell>
        </row>
        <row r="158">
          <cell r="A158" t="str">
            <v xml:space="preserve"> населення             </v>
          </cell>
        </row>
        <row r="159">
          <cell r="A159" t="str">
            <v>3.Прирiст вкладiв,придбання</v>
          </cell>
        </row>
        <row r="160">
          <cell r="A160" t="str">
            <v xml:space="preserve">  облiгацiй Державној внутр.</v>
          </cell>
        </row>
        <row r="161">
          <cell r="A161" t="str">
            <v xml:space="preserve">  позики,iнш.цiнних паперiв  </v>
          </cell>
        </row>
        <row r="162">
          <cell r="A162" t="str">
            <v>Всього</v>
          </cell>
        </row>
        <row r="163">
          <cell r="A163" t="str">
            <v xml:space="preserve">В. Перевищення доходiв над </v>
          </cell>
        </row>
        <row r="164">
          <cell r="A164" t="str">
            <v xml:space="preserve">   витратами</v>
          </cell>
        </row>
        <row r="165">
          <cell r="A165" t="str">
            <v>Баланс</v>
          </cell>
        </row>
        <row r="166">
          <cell r="A166" t="str">
            <v>_x000C_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</sheetNames>
    <sheetDataSet>
      <sheetData sheetId="0" refreshError="1"/>
      <sheetData sheetId="1" refreshError="1">
        <row r="2">
          <cell r="F2" t="str">
            <v>Компания "Мама"</v>
          </cell>
          <cell r="G2">
            <v>0</v>
          </cell>
        </row>
        <row r="5">
          <cell r="E5" t="str">
            <v>01 января 2005 года</v>
          </cell>
        </row>
        <row r="6">
          <cell r="E6" t="str">
            <v>31 декабря 2005 года</v>
          </cell>
        </row>
        <row r="38">
          <cell r="E38" t="str">
            <v>тыс. грн.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</sheetNames>
    <sheetDataSet>
      <sheetData sheetId="0"/>
      <sheetData sheetId="1" refreshError="1">
        <row r="2">
          <cell r="F2" t="str">
            <v>Компания "Мама"</v>
          </cell>
          <cell r="G2">
            <v>0</v>
          </cell>
        </row>
        <row r="5">
          <cell r="E5" t="str">
            <v>01 января 2005 года</v>
          </cell>
        </row>
        <row r="6">
          <cell r="E6" t="str">
            <v>31 декабря 2005 года</v>
          </cell>
        </row>
        <row r="38">
          <cell r="E38" t="str">
            <v>тыс. грн.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</sheetNames>
    <sheetDataSet>
      <sheetData sheetId="0" refreshError="1"/>
      <sheetData sheetId="1" refreshError="1">
        <row r="2">
          <cell r="F2" t="str">
            <v>Компания "Мама"</v>
          </cell>
          <cell r="G2">
            <v>0</v>
          </cell>
        </row>
        <row r="5">
          <cell r="E5" t="str">
            <v>01 января 2005 года</v>
          </cell>
        </row>
        <row r="6">
          <cell r="E6" t="str">
            <v>31 декабря 2005 года</v>
          </cell>
        </row>
        <row r="38">
          <cell r="E38" t="str">
            <v>тыс. грн.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"/>
    </sheetNames>
    <sheetDataSet>
      <sheetData sheetId="0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</sheet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зведена таб"/>
      <sheetName val="попер_роз"/>
      <sheetName val="попер_роз (4)"/>
      <sheetName val="звед_оптим (2)"/>
      <sheetName val="звед_баз(3)_СА"/>
      <sheetName val="звед_опт(3)_ca"/>
      <sheetName val="звед_баз(4)"/>
      <sheetName val="звед_опт(4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Ini"/>
      <sheetName val="Ëčńň1"/>
      <sheetName val="Sum_pok"/>
      <sheetName val="#REF!"/>
      <sheetName val="Sum_pok.xls"/>
      <sheetName val="січ-лют."/>
      <sheetName val="430 сыч-лютий"/>
      <sheetName val="бер"/>
      <sheetName val="430 бер"/>
      <sheetName val="січ-бер"/>
      <sheetName val="430 сыч-бер"/>
    </sheetNames>
    <definedNames>
      <definedName name="ShowFil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</sheetNames>
    <sheetDataSet>
      <sheetData sheetId="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</sheetNames>
    <sheetDataSet>
      <sheetData sheetId="0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</sheetNames>
    <sheetDataSet>
      <sheetData sheetId="0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МТР_Апарат"/>
      <sheetName val="МТР_Газ_України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</sheetNames>
    <sheetDataSet>
      <sheetData sheetId="0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"/>
    </sheetNames>
    <sheetDataSet>
      <sheetData sheetId="0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</sheetNames>
    <sheetDataSet>
      <sheetData sheetId="0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tac"/>
      <sheetName val="DodDot"/>
      <sheetName val="Dod ARK"/>
      <sheetName val="Dod Clavutich"/>
      <sheetName val="Svod 3511060"/>
      <sheetName val="Viluch(1-12)"/>
      <sheetName val="Diti "/>
      <sheetName val="TvPalGaz"/>
      <sheetName val="Ener "/>
      <sheetName val="IncsiPilgi (2)"/>
      <sheetName val="GirZakon"/>
      <sheetName val="Govti Vodi"/>
      <sheetName val="Chor Flot"/>
      <sheetName val="Afganci"/>
      <sheetName val="Shidka Dop"/>
      <sheetName val="Likarna"/>
      <sheetName val="Zoiot Pidkova"/>
      <sheetName val="Granti"/>
      <sheetName val="Granti1"/>
      <sheetName val="Vibori"/>
      <sheetName val="Metro"/>
      <sheetName val="Oper Teatr"/>
      <sheetName val="Makeevka"/>
      <sheetName val="Ctix Lixo IvFrank"/>
      <sheetName val="Groshi xodat za dit"/>
      <sheetName val="Ctix Lixo Zakarp"/>
      <sheetName val="Coc GKG Inv"/>
      <sheetName val="Tuzla"/>
      <sheetName val="Zmiinii"/>
      <sheetName val="Ctandarti"/>
      <sheetName val="CocEkon"/>
      <sheetName val="Ictor Zabudova"/>
      <sheetName val="Ict Zab"/>
      <sheetName val="Ukr Kultura"/>
      <sheetName val="Minoboroni"/>
      <sheetName val="Mic Arcenal"/>
      <sheetName val="Inekcini"/>
      <sheetName val="In"/>
      <sheetName val="diti ciroti -2(minmolod)"/>
      <sheetName val="Korek ocvita"/>
      <sheetName val="Tex Dic Ocvita"/>
      <sheetName val="Troleib"/>
      <sheetName val="Utoc.Zaoshadg"/>
      <sheetName val="Metro Cpec Fond"/>
      <sheetName val="Svitov Bank"/>
      <sheetName val="Shidka Dop Cp Fond"/>
      <sheetName val="Gazoprovodi"/>
      <sheetName val="Troleib Cpec Fond"/>
      <sheetName val="Zaporiggya"/>
      <sheetName val="Kremenchuk"/>
      <sheetName val="Pereviz ditey"/>
      <sheetName val="Kom dorigu"/>
      <sheetName val="Chor Fiot Cpec Fond"/>
      <sheetName val="Zaosch"/>
      <sheetName val="kryvRig"/>
      <sheetName val="OSVITA"/>
      <sheetName val="Tar"/>
      <sheetName val="Nar.instr"/>
      <sheetName val="DDot"/>
      <sheetName val="Dsub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2">
          <cell r="A2" t="str">
            <v>Обсяг помісячного надходження субвенції з державного бюджету до місцевих бюджетів на надання пільг  та житлових субсидій населенню на оплату електроенергії, природного газу, послуг тепло-, водопостачання і водовідведення, квартирної плати, вивезення побут</v>
          </cell>
        </row>
        <row r="5">
          <cell r="A5" t="str">
            <v>Код бюджету</v>
          </cell>
          <cell r="B5" t="str">
            <v>Назва адміністративно-територіальної одиниці</v>
          </cell>
          <cell r="C5" t="str">
            <v>січень</v>
          </cell>
          <cell r="D5" t="str">
            <v>лютий</v>
          </cell>
          <cell r="E5" t="str">
            <v>березень</v>
          </cell>
          <cell r="F5" t="str">
            <v>квітень</v>
          </cell>
          <cell r="G5" t="str">
            <v>травень</v>
          </cell>
        </row>
        <row r="6">
          <cell r="A6" t="str">
            <v>О1100000000</v>
          </cell>
          <cell r="B6" t="str">
            <v>бюджет Автономної Республіки Крим</v>
          </cell>
          <cell r="C6">
            <v>2463.5419999999999</v>
          </cell>
          <cell r="D6">
            <v>5004.6750000000002</v>
          </cell>
          <cell r="E6">
            <v>4874.01</v>
          </cell>
          <cell r="F6">
            <v>6713.2</v>
          </cell>
          <cell r="G6">
            <v>5483.6</v>
          </cell>
        </row>
        <row r="7">
          <cell r="A7" t="str">
            <v>О2100000000</v>
          </cell>
          <cell r="B7" t="str">
            <v>обласний бюджет Вiнницької області</v>
          </cell>
          <cell r="C7">
            <v>5585.9549999999999</v>
          </cell>
          <cell r="D7">
            <v>5130.4480000000003</v>
          </cell>
          <cell r="E7">
            <v>5614.5339999999997</v>
          </cell>
          <cell r="F7">
            <v>7821.4</v>
          </cell>
          <cell r="G7">
            <v>4676.6000000000004</v>
          </cell>
        </row>
        <row r="8">
          <cell r="A8" t="str">
            <v>О3100000000</v>
          </cell>
          <cell r="B8" t="str">
            <v>обласний бюджет Волинської області</v>
          </cell>
          <cell r="C8">
            <v>3419.413</v>
          </cell>
          <cell r="D8">
            <v>4547.1629999999996</v>
          </cell>
          <cell r="E8">
            <v>4267.8410000000003</v>
          </cell>
          <cell r="F8">
            <v>5180.2</v>
          </cell>
          <cell r="G8">
            <v>3258.4</v>
          </cell>
        </row>
        <row r="9">
          <cell r="A9" t="str">
            <v>О4100000000</v>
          </cell>
          <cell r="B9" t="str">
            <v>обласний бюджет Днiпропетровської області</v>
          </cell>
          <cell r="C9">
            <v>8288.7270000000008</v>
          </cell>
          <cell r="D9">
            <v>20991.351999999999</v>
          </cell>
          <cell r="E9">
            <v>16903.654999999999</v>
          </cell>
          <cell r="F9">
            <v>23535.787</v>
          </cell>
          <cell r="G9">
            <v>12935.2</v>
          </cell>
        </row>
        <row r="10">
          <cell r="A10" t="str">
            <v>О5100000000</v>
          </cell>
          <cell r="B10" t="str">
            <v>обласний бюджет Донецької області</v>
          </cell>
          <cell r="C10">
            <v>11729.522000000001</v>
          </cell>
          <cell r="D10">
            <v>19530.755000000001</v>
          </cell>
          <cell r="E10">
            <v>19355.436000000002</v>
          </cell>
          <cell r="F10">
            <v>26008.7</v>
          </cell>
          <cell r="G10">
            <v>15778.6</v>
          </cell>
        </row>
        <row r="11">
          <cell r="A11" t="str">
            <v>О6100000000</v>
          </cell>
          <cell r="B11" t="str">
            <v>обласний бюджет Житомирської області</v>
          </cell>
          <cell r="C11">
            <v>3202.2750000000001</v>
          </cell>
          <cell r="D11">
            <v>6561.0010000000002</v>
          </cell>
          <cell r="E11">
            <v>5316.2150000000001</v>
          </cell>
          <cell r="F11">
            <v>7407.8</v>
          </cell>
          <cell r="G11">
            <v>4605.7</v>
          </cell>
        </row>
        <row r="12">
          <cell r="A12" t="str">
            <v>О7100000000</v>
          </cell>
          <cell r="B12" t="str">
            <v>обласний бюджет Закарпатської області</v>
          </cell>
          <cell r="C12">
            <v>1513.9649999999999</v>
          </cell>
          <cell r="D12">
            <v>1806.577</v>
          </cell>
          <cell r="E12">
            <v>4712.2439999999997</v>
          </cell>
          <cell r="F12">
            <v>4277.8</v>
          </cell>
          <cell r="G12">
            <v>1586.9</v>
          </cell>
        </row>
        <row r="13">
          <cell r="A13" t="str">
            <v>О8100000000</v>
          </cell>
          <cell r="B13" t="str">
            <v>обласний бюджет Запорiзької області</v>
          </cell>
          <cell r="C13">
            <v>3867.2069999999999</v>
          </cell>
          <cell r="D13">
            <v>7903.7089999999998</v>
          </cell>
          <cell r="E13">
            <v>7399.4160000000002</v>
          </cell>
          <cell r="F13">
            <v>9874.5</v>
          </cell>
          <cell r="G13">
            <v>7155.4</v>
          </cell>
        </row>
        <row r="14">
          <cell r="A14" t="str">
            <v>О9100000000</v>
          </cell>
          <cell r="B14" t="str">
            <v>обласний бюджет Iвано-Франкiвської області</v>
          </cell>
          <cell r="C14">
            <v>3578.223</v>
          </cell>
          <cell r="D14">
            <v>5867.2309999999998</v>
          </cell>
          <cell r="E14">
            <v>6297.893</v>
          </cell>
          <cell r="F14">
            <v>9563.7000000000007</v>
          </cell>
          <cell r="G14">
            <v>3616.2</v>
          </cell>
        </row>
        <row r="15">
          <cell r="A15">
            <v>10100000000</v>
          </cell>
          <cell r="B15" t="str">
            <v>обласний бюджет Київської області</v>
          </cell>
          <cell r="C15">
            <v>10302.385</v>
          </cell>
          <cell r="D15">
            <v>16146.352999999999</v>
          </cell>
          <cell r="E15">
            <v>13833.255999999999</v>
          </cell>
          <cell r="F15">
            <v>18290.400000000001</v>
          </cell>
          <cell r="G15">
            <v>7404.9</v>
          </cell>
        </row>
        <row r="16">
          <cell r="A16">
            <v>11100000000</v>
          </cell>
          <cell r="B16" t="str">
            <v>обласний бюджет Кiровоградської області</v>
          </cell>
          <cell r="C16">
            <v>3580.96</v>
          </cell>
          <cell r="D16">
            <v>4993.7330000000002</v>
          </cell>
          <cell r="E16">
            <v>3976.05</v>
          </cell>
          <cell r="F16">
            <v>7419.8</v>
          </cell>
          <cell r="G16">
            <v>5284.3</v>
          </cell>
        </row>
        <row r="17">
          <cell r="A17">
            <v>12100000000</v>
          </cell>
          <cell r="B17" t="str">
            <v>обласний бюджет Луганської області</v>
          </cell>
          <cell r="C17">
            <v>2843.239</v>
          </cell>
          <cell r="D17">
            <v>8978.6</v>
          </cell>
          <cell r="E17">
            <v>6927.87</v>
          </cell>
          <cell r="F17">
            <v>9087.1</v>
          </cell>
          <cell r="G17">
            <v>6148.4</v>
          </cell>
        </row>
        <row r="18">
          <cell r="A18">
            <v>13100000000</v>
          </cell>
          <cell r="B18" t="str">
            <v>обласний бюджет Львiвської області</v>
          </cell>
          <cell r="C18">
            <v>13665.8</v>
          </cell>
          <cell r="D18">
            <v>12546.388000000001</v>
          </cell>
          <cell r="E18">
            <v>13924.588</v>
          </cell>
          <cell r="F18">
            <v>16320</v>
          </cell>
          <cell r="G18">
            <v>5542.7</v>
          </cell>
        </row>
        <row r="19">
          <cell r="A19">
            <v>14100000000</v>
          </cell>
          <cell r="B19" t="str">
            <v>обласний бюджет Миколаївської області</v>
          </cell>
          <cell r="C19">
            <v>1582.5519999999999</v>
          </cell>
          <cell r="D19">
            <v>4228.6229999999996</v>
          </cell>
          <cell r="E19">
            <v>4112.8190000000004</v>
          </cell>
          <cell r="F19">
            <v>5079.6000000000004</v>
          </cell>
          <cell r="G19">
            <v>4261.3</v>
          </cell>
        </row>
        <row r="20">
          <cell r="A20">
            <v>15100000000</v>
          </cell>
          <cell r="B20" t="str">
            <v>обласний бюджет Одеської області</v>
          </cell>
          <cell r="C20">
            <v>3570.1010000000001</v>
          </cell>
          <cell r="D20">
            <v>8569.5969999999998</v>
          </cell>
          <cell r="E20">
            <v>7127.8249999999998</v>
          </cell>
          <cell r="F20">
            <v>11636.5</v>
          </cell>
          <cell r="G20">
            <v>10163.4</v>
          </cell>
        </row>
        <row r="21">
          <cell r="A21">
            <v>16100000000</v>
          </cell>
          <cell r="B21" t="str">
            <v>обласний бюджет Полтавської області</v>
          </cell>
          <cell r="C21">
            <v>5666.1139999999996</v>
          </cell>
          <cell r="D21">
            <v>6422.4319999999998</v>
          </cell>
          <cell r="E21">
            <v>7489.7539999999999</v>
          </cell>
          <cell r="F21">
            <v>15258.1</v>
          </cell>
          <cell r="G21">
            <v>5827</v>
          </cell>
        </row>
        <row r="22">
          <cell r="A22">
            <v>17100000000</v>
          </cell>
          <cell r="B22" t="str">
            <v>обласний бюджет Рiвненської області</v>
          </cell>
          <cell r="C22">
            <v>1969.902</v>
          </cell>
          <cell r="D22">
            <v>3336.444</v>
          </cell>
          <cell r="E22">
            <v>5380.4470000000001</v>
          </cell>
          <cell r="F22">
            <v>5543.9</v>
          </cell>
          <cell r="G22">
            <v>2982.7</v>
          </cell>
        </row>
        <row r="23">
          <cell r="A23">
            <v>18100000000</v>
          </cell>
          <cell r="B23" t="str">
            <v>обласний бюджет Сумської області</v>
          </cell>
          <cell r="C23">
            <v>4169.5280000000002</v>
          </cell>
          <cell r="D23">
            <v>3622.9929999999999</v>
          </cell>
          <cell r="E23">
            <v>7895.424</v>
          </cell>
          <cell r="F23">
            <v>8377.1</v>
          </cell>
          <cell r="G23">
            <v>4032.7</v>
          </cell>
        </row>
        <row r="24">
          <cell r="A24">
            <v>19100000000</v>
          </cell>
          <cell r="B24" t="str">
            <v>обласний бюджет Тернопiльської області</v>
          </cell>
          <cell r="C24">
            <v>3701.9160000000002</v>
          </cell>
          <cell r="D24">
            <v>4896.8559999999998</v>
          </cell>
          <cell r="E24">
            <v>5147.2650000000003</v>
          </cell>
          <cell r="F24">
            <v>6839.9</v>
          </cell>
          <cell r="G24">
            <v>1830.2</v>
          </cell>
        </row>
        <row r="25">
          <cell r="A25">
            <v>20100000000</v>
          </cell>
          <cell r="B25" t="str">
            <v>обласний бюджет Харкiвської області</v>
          </cell>
          <cell r="C25">
            <v>8386.9330000000009</v>
          </cell>
          <cell r="D25">
            <v>11698.075000000001</v>
          </cell>
          <cell r="E25">
            <v>14592.047</v>
          </cell>
          <cell r="F25">
            <v>27208.2</v>
          </cell>
          <cell r="G25">
            <v>13691.3</v>
          </cell>
        </row>
        <row r="26">
          <cell r="A26">
            <v>21100000000</v>
          </cell>
          <cell r="B26" t="str">
            <v>обласний бюджет Херсонської області</v>
          </cell>
          <cell r="C26">
            <v>2200.9679999999998</v>
          </cell>
          <cell r="D26">
            <v>3252.5390000000002</v>
          </cell>
          <cell r="E26">
            <v>3255.58</v>
          </cell>
          <cell r="F26">
            <v>5299.7</v>
          </cell>
          <cell r="G26">
            <v>3272.2</v>
          </cell>
        </row>
        <row r="27">
          <cell r="A27">
            <v>22100000000</v>
          </cell>
          <cell r="B27" t="str">
            <v>обласний бюджет Хмельницької області</v>
          </cell>
          <cell r="C27">
            <v>4049.5320000000002</v>
          </cell>
          <cell r="D27">
            <v>6627.4</v>
          </cell>
          <cell r="E27">
            <v>4533.01</v>
          </cell>
          <cell r="F27">
            <v>8290.9</v>
          </cell>
          <cell r="G27">
            <v>5960.3</v>
          </cell>
        </row>
        <row r="28">
          <cell r="A28">
            <v>23100000000</v>
          </cell>
          <cell r="B28" t="str">
            <v>обласний бюджет Черкаської області</v>
          </cell>
          <cell r="C28">
            <v>5316.2910000000002</v>
          </cell>
          <cell r="D28">
            <v>6217.3370000000004</v>
          </cell>
          <cell r="E28">
            <v>6195.89</v>
          </cell>
          <cell r="F28">
            <v>10165</v>
          </cell>
          <cell r="G28">
            <v>4770.5</v>
          </cell>
        </row>
        <row r="29">
          <cell r="A29">
            <v>24100000000</v>
          </cell>
          <cell r="B29" t="str">
            <v>обласний бюджет Чернiвецької області</v>
          </cell>
          <cell r="C29">
            <v>1761.75</v>
          </cell>
          <cell r="D29">
            <v>2010.7829999999999</v>
          </cell>
          <cell r="E29">
            <v>1999.8030000000001</v>
          </cell>
          <cell r="F29">
            <v>3410.4</v>
          </cell>
          <cell r="G29">
            <v>2092.5</v>
          </cell>
        </row>
        <row r="30">
          <cell r="A30">
            <v>25100000000</v>
          </cell>
          <cell r="B30" t="str">
            <v>обласний бюджет Чернiгiвецької області</v>
          </cell>
          <cell r="C30">
            <v>4501.0339999999997</v>
          </cell>
          <cell r="D30">
            <v>5828.5460000000003</v>
          </cell>
          <cell r="E30">
            <v>5312.768</v>
          </cell>
          <cell r="F30">
            <v>8541</v>
          </cell>
          <cell r="G30">
            <v>4831.6000000000004</v>
          </cell>
        </row>
        <row r="31">
          <cell r="A31">
            <v>26000000000</v>
          </cell>
          <cell r="B31" t="str">
            <v>м.Київ</v>
          </cell>
          <cell r="C31">
            <v>4478.4290000000001</v>
          </cell>
          <cell r="D31">
            <v>7686.2479999999996</v>
          </cell>
          <cell r="E31">
            <v>8581.6080000000002</v>
          </cell>
          <cell r="F31">
            <v>12592.5</v>
          </cell>
          <cell r="G31">
            <v>10211.1</v>
          </cell>
        </row>
        <row r="32">
          <cell r="A32">
            <v>27000000000</v>
          </cell>
          <cell r="B32" t="str">
            <v>м.Севастополь</v>
          </cell>
          <cell r="C32">
            <v>656.43700000000001</v>
          </cell>
          <cell r="D32">
            <v>1870.8869999999999</v>
          </cell>
          <cell r="E32">
            <v>1073.652</v>
          </cell>
          <cell r="F32">
            <v>1527.6130000000001</v>
          </cell>
          <cell r="G32">
            <v>1254.8</v>
          </cell>
        </row>
        <row r="33">
          <cell r="B33" t="str">
            <v xml:space="preserve">Всього </v>
          </cell>
          <cell r="C33">
            <v>126052.70000000001</v>
          </cell>
          <cell r="D33">
            <v>196276.74499999997</v>
          </cell>
          <cell r="E33">
            <v>196100.90000000005</v>
          </cell>
          <cell r="F33">
            <v>281270.80000000005</v>
          </cell>
          <cell r="G33">
            <v>158658.49999999997</v>
          </cell>
        </row>
        <row r="38">
          <cell r="C38">
            <v>126052.7</v>
          </cell>
          <cell r="D38">
            <v>196276.74499999997</v>
          </cell>
          <cell r="E38">
            <v>196100.9</v>
          </cell>
          <cell r="F38">
            <v>281270.8</v>
          </cell>
          <cell r="G38">
            <v>158658.5</v>
          </cell>
        </row>
        <row r="41"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</sheetNames>
    <sheetDataSet>
      <sheetData sheetId="0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БАЗА  "/>
      <sheetName val="ВАТ"/>
      <sheetName val="ВАТ_фил"/>
      <sheetName val="383,40ч"/>
      <sheetName val="383,40т"/>
      <sheetName val="686,00"/>
      <sheetName val="област"/>
      <sheetName val="Сторно"/>
      <sheetName val="Пряма_труба"/>
      <sheetName val="БАЗА   (2)"/>
      <sheetName val="БАЗА   (3)"/>
      <sheetName val="БАЗА   (5)"/>
      <sheetName val="БАЗА   (4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993"/>
    </sheetNames>
    <sheetDataSet>
      <sheetData sheetId="0" refreshError="1">
        <row r="1">
          <cell r="D1" t="str">
            <v>Баланс грошових доходiв i витрат населення Украјни у</v>
          </cell>
          <cell r="K1" t="str">
            <v>GOD</v>
          </cell>
        </row>
        <row r="2">
          <cell r="K2">
            <v>1993</v>
          </cell>
          <cell r="L2" t="str">
            <v>роцi</v>
          </cell>
        </row>
        <row r="3">
          <cell r="N3" t="str">
            <v>(млрд.крб)</v>
          </cell>
        </row>
        <row r="5">
          <cell r="A5" t="str">
            <v>А. ГРОШОВI ДОХОДИ</v>
          </cell>
        </row>
        <row r="6">
          <cell r="A6" t="str">
            <v>1.Заробiтна плата</v>
          </cell>
        </row>
        <row r="7">
          <cell r="A7" t="str">
            <v>2.Оплата працi робiтникiв</v>
          </cell>
        </row>
        <row r="8">
          <cell r="A8" t="str">
            <v xml:space="preserve">  кооперативiв</v>
          </cell>
        </row>
        <row r="9">
          <cell r="A9" t="str">
            <v>3.Доходи робiтникiв та служ-</v>
          </cell>
        </row>
        <row r="10">
          <cell r="A10" t="str">
            <v xml:space="preserve">  бовцiв вiд пiдприїмств та</v>
          </cell>
        </row>
        <row r="11">
          <cell r="A11" t="str">
            <v xml:space="preserve">  органiзацiй крiм зар.плати</v>
          </cell>
        </row>
        <row r="12">
          <cell r="A12" t="str">
            <v xml:space="preserve">4.Грошовi доходи вiд   </v>
          </cell>
        </row>
        <row r="13">
          <cell r="A13" t="str">
            <v xml:space="preserve">  колгоспiв            </v>
          </cell>
        </row>
        <row r="14">
          <cell r="A14" t="str">
            <v>5.Надходження вiд продажу</v>
          </cell>
        </row>
        <row r="15">
          <cell r="A15" t="str">
            <v xml:space="preserve">  продуктiв сiльсьгого госп.</v>
          </cell>
        </row>
        <row r="16">
          <cell r="A16" t="str">
            <v>Всього трудових доходiв</v>
          </cell>
        </row>
        <row r="17">
          <cell r="A17" t="str">
            <v>(рядки 1+2+3+4+5)</v>
          </cell>
        </row>
        <row r="18">
          <cell r="A18" t="str">
            <v>6.Пенсiј, допомоги,стипендiј</v>
          </cell>
        </row>
        <row r="19">
          <cell r="A19" t="str">
            <v xml:space="preserve">  та iншi надходження</v>
          </cell>
        </row>
        <row r="20">
          <cell r="A20" t="str">
            <v xml:space="preserve">     в тому числi:</v>
          </cell>
        </row>
        <row r="21">
          <cell r="A21" t="str">
            <v xml:space="preserve"> пенсiј, допомоги, стипендiј</v>
          </cell>
        </row>
        <row r="22">
          <cell r="A22" t="str">
            <v>Баланс</v>
          </cell>
        </row>
        <row r="23">
          <cell r="A23" t="str">
            <v>Б.ВИТРАТИ ТА ЗАОЩАДЖЕННЯ</v>
          </cell>
        </row>
        <row r="24">
          <cell r="A24" t="str">
            <v>1.Покупка товарiв та оплата</v>
          </cell>
        </row>
        <row r="25">
          <cell r="A25" t="str">
            <v xml:space="preserve">  послуг</v>
          </cell>
        </row>
        <row r="26">
          <cell r="A26" t="str">
            <v xml:space="preserve">    в тому числi:</v>
          </cell>
        </row>
        <row r="27">
          <cell r="A27" t="str">
            <v xml:space="preserve"> покупка товарiв       </v>
          </cell>
        </row>
        <row r="28">
          <cell r="A28" t="str">
            <v xml:space="preserve"> оплата послуг         </v>
          </cell>
        </row>
        <row r="29">
          <cell r="A29" t="str">
            <v>2.Обов'язковi платежi та</v>
          </cell>
        </row>
        <row r="30">
          <cell r="A30" t="str">
            <v xml:space="preserve">  добровiльнi внески</v>
          </cell>
        </row>
        <row r="31">
          <cell r="A31" t="str">
            <v xml:space="preserve">       iз них:</v>
          </cell>
        </row>
        <row r="32">
          <cell r="A32" t="str">
            <v xml:space="preserve"> прибутковий податок з </v>
          </cell>
        </row>
        <row r="33">
          <cell r="A33" t="str">
            <v xml:space="preserve"> населення             </v>
          </cell>
        </row>
        <row r="34">
          <cell r="A34" t="str">
            <v>3.Прирiст вкладiв,придбання</v>
          </cell>
        </row>
        <row r="35">
          <cell r="A35" t="str">
            <v xml:space="preserve">  облiгацiй Державној внутр.</v>
          </cell>
        </row>
        <row r="36">
          <cell r="A36" t="str">
            <v xml:space="preserve">  позики,iнш.цiнних паперiв  </v>
          </cell>
        </row>
        <row r="37">
          <cell r="A37" t="str">
            <v>Всього</v>
          </cell>
        </row>
        <row r="38">
          <cell r="A38" t="str">
            <v xml:space="preserve">В. Перевищення доходiв над </v>
          </cell>
        </row>
        <row r="39">
          <cell r="A39" t="str">
            <v xml:space="preserve">   витратами</v>
          </cell>
        </row>
        <row r="40">
          <cell r="A40" t="str">
            <v>Баланс</v>
          </cell>
        </row>
        <row r="41">
          <cell r="A41" t="str">
            <v>_x000C_</v>
          </cell>
        </row>
        <row r="46">
          <cell r="A46" t="str">
            <v>А. ГРОШОВI ДОХОДИ</v>
          </cell>
        </row>
        <row r="47">
          <cell r="A47" t="str">
            <v>1.Заробiтна плата</v>
          </cell>
        </row>
        <row r="48">
          <cell r="A48" t="str">
            <v>2.Оплата працi робiтникiв</v>
          </cell>
        </row>
        <row r="49">
          <cell r="A49" t="str">
            <v xml:space="preserve">  кооперативiв</v>
          </cell>
        </row>
        <row r="50">
          <cell r="A50" t="str">
            <v>3.Доходи робiтникiв та служ-</v>
          </cell>
        </row>
        <row r="51">
          <cell r="A51" t="str">
            <v xml:space="preserve">  бовцiв вiд пiдприїмств та</v>
          </cell>
        </row>
        <row r="52">
          <cell r="A52" t="str">
            <v xml:space="preserve">  органiзацiй крiм зар.плати</v>
          </cell>
        </row>
        <row r="53">
          <cell r="A53" t="str">
            <v xml:space="preserve">4.Грошовi доходи вiд   </v>
          </cell>
        </row>
        <row r="54">
          <cell r="A54" t="str">
            <v xml:space="preserve">  колгоспiв            </v>
          </cell>
        </row>
        <row r="55">
          <cell r="A55" t="str">
            <v>5.Надходження вiд продажу</v>
          </cell>
        </row>
        <row r="56">
          <cell r="A56" t="str">
            <v xml:space="preserve">  продуктiв сiльсьгого госп.</v>
          </cell>
        </row>
        <row r="57">
          <cell r="A57" t="str">
            <v>Всього трудових доходiв</v>
          </cell>
        </row>
        <row r="58">
          <cell r="A58" t="str">
            <v>(рядки 1+2+3+4+5)</v>
          </cell>
        </row>
        <row r="59">
          <cell r="A59" t="str">
            <v>6.Пенсiј, допомоги,стипендiј</v>
          </cell>
        </row>
        <row r="60">
          <cell r="A60" t="str">
            <v xml:space="preserve">  та iншi надходження</v>
          </cell>
        </row>
        <row r="61">
          <cell r="A61" t="str">
            <v xml:space="preserve">     в тому числi:</v>
          </cell>
        </row>
        <row r="62">
          <cell r="A62" t="str">
            <v xml:space="preserve"> пенсiј, допомоги, стипендiј</v>
          </cell>
        </row>
        <row r="63">
          <cell r="A63" t="str">
            <v>Баланс</v>
          </cell>
        </row>
        <row r="64">
          <cell r="A64" t="str">
            <v>Б.ВИТРАТИ ТА ЗАОЩАДЖЕННЯ</v>
          </cell>
        </row>
        <row r="65">
          <cell r="A65" t="str">
            <v>1.Покупка товарiв та оплата</v>
          </cell>
        </row>
        <row r="66">
          <cell r="A66" t="str">
            <v xml:space="preserve">  послуг</v>
          </cell>
        </row>
        <row r="67">
          <cell r="A67" t="str">
            <v xml:space="preserve">    в тому числi:</v>
          </cell>
        </row>
        <row r="68">
          <cell r="A68" t="str">
            <v xml:space="preserve"> покупка товарiв       </v>
          </cell>
        </row>
        <row r="69">
          <cell r="A69" t="str">
            <v xml:space="preserve"> оплата послуг         </v>
          </cell>
        </row>
        <row r="70">
          <cell r="A70" t="str">
            <v>2.Обов'язковi платежi та</v>
          </cell>
        </row>
        <row r="71">
          <cell r="A71" t="str">
            <v xml:space="preserve">  добровiльнi внески</v>
          </cell>
        </row>
        <row r="72">
          <cell r="A72" t="str">
            <v xml:space="preserve">       iз них:</v>
          </cell>
        </row>
        <row r="73">
          <cell r="A73" t="str">
            <v xml:space="preserve"> прибутковий податок з </v>
          </cell>
        </row>
        <row r="74">
          <cell r="A74" t="str">
            <v xml:space="preserve"> населення             </v>
          </cell>
        </row>
        <row r="75">
          <cell r="A75" t="str">
            <v>3.Прирiст вкладiв,придбання</v>
          </cell>
        </row>
        <row r="76">
          <cell r="A76" t="str">
            <v xml:space="preserve">  облiгацiй Державној внутр.</v>
          </cell>
        </row>
        <row r="77">
          <cell r="A77" t="str">
            <v xml:space="preserve">  позики,iнш.цiнних паперiв  </v>
          </cell>
        </row>
        <row r="78">
          <cell r="A78" t="str">
            <v>Всього</v>
          </cell>
        </row>
        <row r="79">
          <cell r="A79" t="str">
            <v xml:space="preserve">В. Перевищення доходiв над </v>
          </cell>
        </row>
        <row r="80">
          <cell r="A80" t="str">
            <v xml:space="preserve">   витратами</v>
          </cell>
        </row>
        <row r="81">
          <cell r="A81" t="str">
            <v>Баланс</v>
          </cell>
        </row>
        <row r="82">
          <cell r="A82" t="str">
            <v xml:space="preserve">        Довiдково: чисельнiсть населення в</v>
          </cell>
        </row>
        <row r="83">
          <cell r="A83" t="str">
            <v>_x000C_</v>
          </cell>
        </row>
        <row r="88">
          <cell r="A88" t="str">
            <v>А. ГРОШОВI ДОХОДИ</v>
          </cell>
        </row>
        <row r="89">
          <cell r="A89" t="str">
            <v>1.Заробiтна плата</v>
          </cell>
        </row>
        <row r="90">
          <cell r="A90" t="str">
            <v>2.Оплата працi робiтникiв</v>
          </cell>
        </row>
        <row r="91">
          <cell r="A91" t="str">
            <v xml:space="preserve">  кооперативiв</v>
          </cell>
        </row>
        <row r="92">
          <cell r="A92" t="str">
            <v>3.Доходи робiтникiв та служ-</v>
          </cell>
        </row>
        <row r="93">
          <cell r="A93" t="str">
            <v xml:space="preserve">  бовцiв вiд пiдприїмств та</v>
          </cell>
        </row>
        <row r="94">
          <cell r="A94" t="str">
            <v xml:space="preserve">  органiзацiй крiм зар.плати</v>
          </cell>
        </row>
        <row r="95">
          <cell r="A95" t="str">
            <v xml:space="preserve">4.Грошовi доходи вiд   </v>
          </cell>
        </row>
        <row r="96">
          <cell r="A96" t="str">
            <v xml:space="preserve">  колгоспiв            </v>
          </cell>
        </row>
        <row r="97">
          <cell r="A97" t="str">
            <v>5.Надходження вiд продажу</v>
          </cell>
        </row>
        <row r="98">
          <cell r="A98" t="str">
            <v xml:space="preserve">  продуктiв сiльсьгого госп.</v>
          </cell>
        </row>
        <row r="99">
          <cell r="A99" t="str">
            <v>Всього трудових доходiв</v>
          </cell>
        </row>
        <row r="100">
          <cell r="A100" t="str">
            <v>(рядки 1+2+3+4+5)</v>
          </cell>
        </row>
        <row r="101">
          <cell r="A101" t="str">
            <v>6.Пенсiј, допомоги,стипендiј</v>
          </cell>
        </row>
        <row r="102">
          <cell r="A102" t="str">
            <v xml:space="preserve">  та iншi надходження</v>
          </cell>
        </row>
        <row r="103">
          <cell r="A103" t="str">
            <v xml:space="preserve">     в тому числi:</v>
          </cell>
        </row>
        <row r="104">
          <cell r="A104" t="str">
            <v xml:space="preserve"> пенсiј, допомоги, стипендiј</v>
          </cell>
        </row>
        <row r="105">
          <cell r="A105" t="str">
            <v>Баланс</v>
          </cell>
        </row>
        <row r="106">
          <cell r="A106" t="str">
            <v>Б.ВИТРАТИ ТА ЗАОЩАДЖЕННЯ</v>
          </cell>
        </row>
        <row r="107">
          <cell r="A107" t="str">
            <v>1.Покупка товарiв та оплата</v>
          </cell>
        </row>
        <row r="108">
          <cell r="A108" t="str">
            <v xml:space="preserve">  послуг</v>
          </cell>
        </row>
        <row r="109">
          <cell r="A109" t="str">
            <v xml:space="preserve">    в тому числi:</v>
          </cell>
        </row>
        <row r="110">
          <cell r="A110" t="str">
            <v xml:space="preserve"> покупка товарiв       </v>
          </cell>
        </row>
        <row r="111">
          <cell r="A111" t="str">
            <v xml:space="preserve"> оплата послуг         </v>
          </cell>
        </row>
        <row r="112">
          <cell r="A112" t="str">
            <v>2.Обов'язковi платежi та</v>
          </cell>
        </row>
        <row r="113">
          <cell r="A113" t="str">
            <v xml:space="preserve">  добровiльнi внески</v>
          </cell>
        </row>
        <row r="114">
          <cell r="A114" t="str">
            <v xml:space="preserve">       iз них:</v>
          </cell>
        </row>
        <row r="115">
          <cell r="A115" t="str">
            <v xml:space="preserve"> прибутковий податок з </v>
          </cell>
        </row>
        <row r="116">
          <cell r="A116" t="str">
            <v xml:space="preserve"> населення             </v>
          </cell>
        </row>
        <row r="117">
          <cell r="A117" t="str">
            <v>3.Прирiст вкладiв,придбання</v>
          </cell>
        </row>
        <row r="118">
          <cell r="A118" t="str">
            <v xml:space="preserve">  облiгацiй Державној внутр.</v>
          </cell>
        </row>
        <row r="119">
          <cell r="A119" t="str">
            <v xml:space="preserve">  позики,iнш.цiнних паперiв  </v>
          </cell>
        </row>
        <row r="120">
          <cell r="A120" t="str">
            <v>Всього</v>
          </cell>
        </row>
        <row r="121">
          <cell r="A121" t="str">
            <v xml:space="preserve">В. Перевищення доходiв над </v>
          </cell>
        </row>
        <row r="122">
          <cell r="A122" t="str">
            <v xml:space="preserve">   витратами</v>
          </cell>
        </row>
        <row r="123">
          <cell r="A123" t="str">
            <v>Баланс</v>
          </cell>
        </row>
        <row r="124">
          <cell r="A124" t="str">
            <v>_x000C_</v>
          </cell>
        </row>
        <row r="130">
          <cell r="A130" t="str">
            <v>А. ГРОШОВI ДОХОДИ</v>
          </cell>
        </row>
        <row r="131">
          <cell r="A131" t="str">
            <v>1.Заробiтна плата</v>
          </cell>
        </row>
        <row r="132">
          <cell r="A132" t="str">
            <v>2.Оплата працi робiтникiв</v>
          </cell>
        </row>
        <row r="133">
          <cell r="A133" t="str">
            <v xml:space="preserve">  кооперативiв</v>
          </cell>
        </row>
        <row r="134">
          <cell r="A134" t="str">
            <v>3.Доходи робiтникiв та служ-</v>
          </cell>
        </row>
        <row r="135">
          <cell r="A135" t="str">
            <v xml:space="preserve">  бовцiв вiд пiдприїмств та</v>
          </cell>
        </row>
        <row r="136">
          <cell r="A136" t="str">
            <v xml:space="preserve">  органiзацiй крiм зар.плати</v>
          </cell>
        </row>
        <row r="137">
          <cell r="A137" t="str">
            <v xml:space="preserve">4.Грошовi доходи вiд   </v>
          </cell>
        </row>
        <row r="138">
          <cell r="A138" t="str">
            <v xml:space="preserve">  колгоспiв            </v>
          </cell>
        </row>
        <row r="139">
          <cell r="A139" t="str">
            <v>5.Надходження вiд продажу</v>
          </cell>
        </row>
        <row r="140">
          <cell r="A140" t="str">
            <v xml:space="preserve">  продуктiв сiльсьгого госп.</v>
          </cell>
        </row>
        <row r="141">
          <cell r="A141" t="str">
            <v>Всього трудових доходiв</v>
          </cell>
        </row>
        <row r="142">
          <cell r="A142" t="str">
            <v>(рядки 1+2+3+4+5)</v>
          </cell>
        </row>
        <row r="143">
          <cell r="A143" t="str">
            <v>6.Пенсiј, допомоги,стипендiј</v>
          </cell>
        </row>
        <row r="144">
          <cell r="A144" t="str">
            <v xml:space="preserve">  та iншi надходження</v>
          </cell>
        </row>
        <row r="145">
          <cell r="A145" t="str">
            <v xml:space="preserve">     в тому числi:</v>
          </cell>
        </row>
        <row r="146">
          <cell r="A146" t="str">
            <v xml:space="preserve"> пенсiј, допомоги, стипендiј</v>
          </cell>
        </row>
        <row r="147">
          <cell r="A147" t="str">
            <v>Баланс</v>
          </cell>
        </row>
        <row r="148">
          <cell r="A148" t="str">
            <v>Б.ВИТРАТИ ТА ЗАОЩАДЖЕННЯ</v>
          </cell>
        </row>
        <row r="149">
          <cell r="A149" t="str">
            <v>1.Покупка товарiв та оплата</v>
          </cell>
        </row>
        <row r="150">
          <cell r="A150" t="str">
            <v xml:space="preserve">  послуг</v>
          </cell>
        </row>
        <row r="151">
          <cell r="A151" t="str">
            <v xml:space="preserve">    в тому числi:</v>
          </cell>
        </row>
        <row r="152">
          <cell r="A152" t="str">
            <v xml:space="preserve"> покупка товарiв       </v>
          </cell>
        </row>
        <row r="153">
          <cell r="A153" t="str">
            <v xml:space="preserve"> оплата послуг         </v>
          </cell>
        </row>
        <row r="154">
          <cell r="A154" t="str">
            <v>2.Обов'язковi платежi та</v>
          </cell>
        </row>
        <row r="155">
          <cell r="A155" t="str">
            <v xml:space="preserve">  добровiльнi внески</v>
          </cell>
        </row>
        <row r="156">
          <cell r="A156" t="str">
            <v xml:space="preserve">       iз них:</v>
          </cell>
        </row>
        <row r="157">
          <cell r="A157" t="str">
            <v xml:space="preserve"> прибутковий податок з </v>
          </cell>
        </row>
        <row r="158">
          <cell r="A158" t="str">
            <v xml:space="preserve"> населення             </v>
          </cell>
        </row>
        <row r="159">
          <cell r="A159" t="str">
            <v>3.Прирiст вкладiв,придбання</v>
          </cell>
        </row>
        <row r="160">
          <cell r="A160" t="str">
            <v xml:space="preserve">  облiгацiй Державној внутр.</v>
          </cell>
        </row>
        <row r="161">
          <cell r="A161" t="str">
            <v xml:space="preserve">  позики,iнш.цiнних паперiв  </v>
          </cell>
        </row>
        <row r="162">
          <cell r="A162" t="str">
            <v>Всього</v>
          </cell>
        </row>
        <row r="163">
          <cell r="A163" t="str">
            <v xml:space="preserve">В. Перевищення доходiв над </v>
          </cell>
        </row>
        <row r="164">
          <cell r="A164" t="str">
            <v xml:space="preserve">   витратами</v>
          </cell>
        </row>
        <row r="165">
          <cell r="A165" t="str">
            <v>Баланс</v>
          </cell>
        </row>
        <row r="166">
          <cell r="A166" t="str">
            <v>_x000C_</v>
          </cell>
        </row>
      </sheetData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</sheetNames>
    <sheetDataSet>
      <sheetData sheetId="0" refreshError="1"/>
      <sheetData sheetId="1" refreshError="1">
        <row r="2">
          <cell r="F2" t="str">
            <v>Компания "Мама"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</sheetNames>
    <sheetDataSet>
      <sheetData sheetId="0" refreshError="1"/>
      <sheetData sheetId="1" refreshError="1">
        <row r="6">
          <cell r="E6" t="str">
            <v>31 декабря 2005 года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"/>
    </sheetNames>
    <sheetDataSet>
      <sheetData sheetId="0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11)423+424"/>
      <sheetName val="Chart_of_accs"/>
    </sheetNames>
    <sheetDataSet>
      <sheetData sheetId="0" refreshError="1"/>
      <sheetData sheetId="1" refreshError="1">
        <row r="2">
          <cell r="G2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реестр заявок"/>
      <sheetName val="ЗКЛ"/>
      <sheetName val="реестр_заявок"/>
    </sheetNames>
    <sheetDataSet>
      <sheetData sheetId="0" refreshError="1"/>
      <sheetData sheetId="1" refreshError="1">
        <row r="2">
          <cell r="G2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БАЗА  "/>
      <sheetName val="ВАТ"/>
      <sheetName val="ВАТ_фил"/>
      <sheetName val="210"/>
      <sheetName val="241,5"/>
      <sheetName val="област"/>
      <sheetName val="Сторно"/>
      <sheetName val="Пряма_труба"/>
      <sheetName val="БАЗА   (2)"/>
      <sheetName val="БАЗА   (3)"/>
      <sheetName val="БАЗА   (4)"/>
      <sheetName val="БАЗА   (5)"/>
      <sheetName val="БАЗА   (6)"/>
      <sheetName val="БАЗА   (7)"/>
      <sheetName val="БАЗА   (8)"/>
      <sheetName val="БАЗА   (9)"/>
      <sheetName val="БАЗА   (10)"/>
      <sheetName val="БАЗА   (12)"/>
      <sheetName val="БАЗА   (11)"/>
      <sheetName val="БАЗА   (13)"/>
      <sheetName val="БАЗА   (14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</sheetPr>
  <dimension ref="A1:J282"/>
  <sheetViews>
    <sheetView tabSelected="1" view="pageLayout" zoomScale="75" zoomScaleNormal="69" zoomScaleSheetLayoutView="69" zoomScalePageLayoutView="75" workbookViewId="0">
      <selection activeCell="G11" sqref="G11:J11"/>
    </sheetView>
  </sheetViews>
  <sheetFormatPr defaultColWidth="9.140625" defaultRowHeight="18.75"/>
  <cols>
    <col min="1" max="1" width="73.28515625" style="3" customWidth="1"/>
    <col min="2" max="2" width="15.28515625" style="28" customWidth="1"/>
    <col min="3" max="5" width="18" style="28" customWidth="1"/>
    <col min="6" max="9" width="16.7109375" style="3" customWidth="1"/>
    <col min="10" max="10" width="18.140625" style="3" customWidth="1"/>
    <col min="11" max="11" width="10" style="3" customWidth="1"/>
    <col min="12" max="12" width="9.5703125" style="3" customWidth="1"/>
    <col min="13" max="14" width="9.140625" style="3"/>
    <col min="15" max="15" width="10.5703125" style="3" customWidth="1"/>
    <col min="16" max="16384" width="9.140625" style="3"/>
  </cols>
  <sheetData>
    <row r="1" spans="1:10" ht="18.75" customHeight="1">
      <c r="A1" s="3" t="s">
        <v>128</v>
      </c>
      <c r="B1" s="24"/>
      <c r="D1" s="3"/>
      <c r="E1" s="3"/>
      <c r="G1" s="203" t="s">
        <v>20</v>
      </c>
      <c r="H1" s="203"/>
      <c r="I1" s="203"/>
      <c r="J1" s="203"/>
    </row>
    <row r="2" spans="1:10">
      <c r="B2" s="24"/>
      <c r="D2" s="3"/>
      <c r="E2" s="3"/>
      <c r="G2" s="203" t="s">
        <v>112</v>
      </c>
      <c r="H2" s="203"/>
      <c r="I2" s="203"/>
      <c r="J2" s="203"/>
    </row>
    <row r="3" spans="1:10" ht="18.75" customHeight="1">
      <c r="A3" s="201" t="s">
        <v>434</v>
      </c>
      <c r="B3" s="202"/>
      <c r="D3" s="24"/>
      <c r="E3" s="24"/>
      <c r="F3" s="24"/>
      <c r="G3" s="203" t="s">
        <v>194</v>
      </c>
      <c r="H3" s="203"/>
      <c r="I3" s="203"/>
      <c r="J3" s="203"/>
    </row>
    <row r="4" spans="1:10" ht="18.75" customHeight="1">
      <c r="A4" s="28" t="s">
        <v>21</v>
      </c>
      <c r="D4" s="24"/>
      <c r="E4" s="24"/>
      <c r="F4" s="24"/>
      <c r="G4" s="216" t="s">
        <v>195</v>
      </c>
      <c r="H4" s="216"/>
      <c r="I4" s="216"/>
      <c r="J4" s="216"/>
    </row>
    <row r="5" spans="1:10" ht="18.75" customHeight="1">
      <c r="A5" s="177" t="s">
        <v>435</v>
      </c>
      <c r="B5" s="49"/>
      <c r="D5" s="24"/>
      <c r="E5" s="24"/>
      <c r="F5" s="24"/>
      <c r="G5" s="203" t="s">
        <v>232</v>
      </c>
      <c r="H5" s="203"/>
      <c r="I5" s="86"/>
      <c r="J5" s="86"/>
    </row>
    <row r="6" spans="1:10" ht="18.75" customHeight="1">
      <c r="A6" s="28"/>
      <c r="D6" s="24"/>
      <c r="E6" s="24"/>
      <c r="F6" s="24"/>
      <c r="G6" s="86"/>
      <c r="H6" s="86"/>
      <c r="I6" s="86"/>
      <c r="J6" s="86"/>
    </row>
    <row r="7" spans="1:10" ht="18.75" customHeight="1">
      <c r="A7" s="180" t="s">
        <v>439</v>
      </c>
      <c r="D7" s="24"/>
      <c r="E7" s="24"/>
      <c r="F7" s="24"/>
      <c r="G7" s="86"/>
      <c r="H7" s="86"/>
      <c r="I7" s="86"/>
      <c r="J7" s="86"/>
    </row>
    <row r="8" spans="1:10" ht="18.75" customHeight="1">
      <c r="A8" s="199"/>
      <c r="B8" s="199"/>
      <c r="D8" s="24"/>
      <c r="E8" s="24"/>
      <c r="F8" s="24"/>
      <c r="G8" s="203"/>
      <c r="H8" s="203"/>
      <c r="I8" s="203"/>
      <c r="J8" s="203"/>
    </row>
    <row r="9" spans="1:10" ht="18.75" customHeight="1">
      <c r="F9" s="30"/>
      <c r="G9" s="215" t="s">
        <v>129</v>
      </c>
      <c r="H9" s="215"/>
      <c r="I9" s="215"/>
      <c r="J9" s="215"/>
    </row>
    <row r="10" spans="1:10">
      <c r="A10" s="28"/>
      <c r="C10" s="5"/>
      <c r="D10" s="30"/>
      <c r="E10" s="30"/>
      <c r="F10" s="30"/>
      <c r="G10" s="217" t="s">
        <v>433</v>
      </c>
      <c r="H10" s="204"/>
      <c r="I10" s="204"/>
      <c r="J10" s="204"/>
    </row>
    <row r="11" spans="1:10" ht="20.25" customHeight="1">
      <c r="A11" s="213"/>
      <c r="B11" s="213"/>
      <c r="D11" s="3"/>
      <c r="E11" s="3"/>
      <c r="F11" s="2"/>
      <c r="G11" s="204" t="s">
        <v>464</v>
      </c>
      <c r="H11" s="204"/>
      <c r="I11" s="204"/>
      <c r="J11" s="204"/>
    </row>
    <row r="12" spans="1:10" ht="19.5" customHeight="1">
      <c r="A12" s="28"/>
      <c r="F12" s="24"/>
      <c r="G12" s="204" t="s">
        <v>438</v>
      </c>
      <c r="H12" s="204"/>
      <c r="I12" s="204"/>
      <c r="J12" s="204"/>
    </row>
    <row r="13" spans="1:10" ht="19.5" customHeight="1">
      <c r="A13" s="213"/>
      <c r="B13" s="213"/>
      <c r="C13" s="5"/>
      <c r="D13" s="24"/>
      <c r="E13" s="24"/>
      <c r="F13" s="24"/>
      <c r="G13" s="216"/>
      <c r="H13" s="216"/>
      <c r="I13" s="216"/>
      <c r="J13" s="216"/>
    </row>
    <row r="14" spans="1:10" ht="16.5" customHeight="1">
      <c r="A14" s="199"/>
      <c r="B14" s="199"/>
      <c r="C14" s="5"/>
      <c r="D14" s="24"/>
      <c r="E14" s="24"/>
      <c r="F14" s="24"/>
      <c r="G14" s="86"/>
      <c r="H14" s="86"/>
      <c r="I14" s="86"/>
      <c r="J14" s="86"/>
    </row>
    <row r="15" spans="1:10" ht="16.5" customHeight="1">
      <c r="A15" s="28"/>
      <c r="C15" s="5"/>
      <c r="D15" s="24"/>
      <c r="E15" s="24"/>
      <c r="F15" s="24"/>
      <c r="G15" s="86"/>
      <c r="H15" s="86"/>
      <c r="I15" s="86"/>
      <c r="J15" s="86"/>
    </row>
    <row r="16" spans="1:10" ht="18.75" customHeight="1">
      <c r="A16" s="199"/>
      <c r="B16" s="199"/>
      <c r="D16" s="24"/>
      <c r="E16" s="24"/>
      <c r="F16" s="24"/>
      <c r="G16" s="199" t="s">
        <v>360</v>
      </c>
      <c r="H16" s="199"/>
      <c r="I16" s="199"/>
      <c r="J16" s="199"/>
    </row>
    <row r="17" spans="1:10" ht="21" customHeight="1">
      <c r="B17" s="3"/>
      <c r="C17" s="5"/>
      <c r="D17" s="59"/>
      <c r="E17" s="59"/>
      <c r="F17" s="59"/>
    </row>
    <row r="18" spans="1:10" ht="21" customHeight="1">
      <c r="B18" s="3"/>
      <c r="C18" s="5"/>
      <c r="D18" s="59"/>
      <c r="E18" s="59"/>
      <c r="F18" s="59"/>
      <c r="H18" s="63"/>
      <c r="I18" s="63"/>
      <c r="J18" s="63"/>
    </row>
    <row r="19" spans="1:10">
      <c r="B19" s="5"/>
      <c r="C19" s="5"/>
      <c r="D19" s="5"/>
      <c r="E19" s="5"/>
      <c r="F19" s="5"/>
      <c r="G19" s="28"/>
      <c r="H19" s="28"/>
      <c r="I19" s="28"/>
      <c r="J19" s="28"/>
    </row>
    <row r="20" spans="1:10" ht="20.100000000000001" customHeight="1">
      <c r="A20" s="84"/>
      <c r="B20" s="196"/>
      <c r="C20" s="196"/>
      <c r="D20" s="196"/>
      <c r="E20" s="196"/>
      <c r="F20" s="196"/>
      <c r="G20" s="52"/>
      <c r="H20" s="85"/>
      <c r="I20" s="45" t="s">
        <v>137</v>
      </c>
      <c r="J20" s="7" t="s">
        <v>197</v>
      </c>
    </row>
    <row r="21" spans="1:10" ht="20.100000000000001" customHeight="1">
      <c r="A21" s="67" t="s">
        <v>14</v>
      </c>
      <c r="B21" s="230" t="s">
        <v>426</v>
      </c>
      <c r="C21" s="228"/>
      <c r="D21" s="228"/>
      <c r="E21" s="228"/>
      <c r="F21" s="228"/>
      <c r="G21" s="228"/>
      <c r="H21" s="229"/>
      <c r="I21" s="17" t="s">
        <v>132</v>
      </c>
      <c r="J21" s="149">
        <v>33932580</v>
      </c>
    </row>
    <row r="22" spans="1:10" ht="20.100000000000001" customHeight="1">
      <c r="A22" s="67" t="s">
        <v>15</v>
      </c>
      <c r="B22" s="200" t="s">
        <v>405</v>
      </c>
      <c r="C22" s="200"/>
      <c r="D22" s="200"/>
      <c r="E22" s="200"/>
      <c r="F22" s="200"/>
      <c r="G22" s="52"/>
      <c r="H22" s="85"/>
      <c r="I22" s="17" t="s">
        <v>131</v>
      </c>
      <c r="J22" s="149">
        <v>150</v>
      </c>
    </row>
    <row r="23" spans="1:10" ht="20.100000000000001" customHeight="1">
      <c r="A23" s="67" t="s">
        <v>22</v>
      </c>
      <c r="B23" s="200" t="s">
        <v>427</v>
      </c>
      <c r="C23" s="200"/>
      <c r="D23" s="200"/>
      <c r="E23" s="200"/>
      <c r="F23" s="200"/>
      <c r="G23" s="52"/>
      <c r="H23" s="85"/>
      <c r="I23" s="17" t="s">
        <v>130</v>
      </c>
      <c r="J23" s="149">
        <v>2610600000</v>
      </c>
    </row>
    <row r="24" spans="1:10" ht="20.100000000000001" customHeight="1">
      <c r="A24" s="67" t="s">
        <v>73</v>
      </c>
      <c r="B24" s="196"/>
      <c r="C24" s="196"/>
      <c r="D24" s="196"/>
      <c r="E24" s="196"/>
      <c r="F24" s="196"/>
      <c r="G24" s="53"/>
      <c r="H24" s="87"/>
      <c r="I24" s="17" t="s">
        <v>9</v>
      </c>
      <c r="J24" s="149"/>
    </row>
    <row r="25" spans="1:10" ht="20.100000000000001" customHeight="1">
      <c r="A25" s="67" t="s">
        <v>17</v>
      </c>
      <c r="B25" s="196"/>
      <c r="C25" s="196"/>
      <c r="D25" s="196"/>
      <c r="E25" s="196"/>
      <c r="F25" s="196"/>
      <c r="G25" s="53"/>
      <c r="H25" s="87"/>
      <c r="I25" s="17" t="s">
        <v>8</v>
      </c>
      <c r="J25" s="149"/>
    </row>
    <row r="26" spans="1:10" ht="20.100000000000001" customHeight="1">
      <c r="A26" s="67" t="s">
        <v>16</v>
      </c>
      <c r="B26" s="200" t="s">
        <v>428</v>
      </c>
      <c r="C26" s="196"/>
      <c r="D26" s="196"/>
      <c r="E26" s="196"/>
      <c r="F26" s="196"/>
      <c r="G26" s="53"/>
      <c r="H26" s="95"/>
      <c r="I26" s="96" t="s">
        <v>10</v>
      </c>
      <c r="J26" s="178" t="s">
        <v>429</v>
      </c>
    </row>
    <row r="27" spans="1:10" ht="20.100000000000001" customHeight="1">
      <c r="A27" s="67" t="s">
        <v>361</v>
      </c>
      <c r="B27" s="196"/>
      <c r="C27" s="196"/>
      <c r="D27" s="196"/>
      <c r="E27" s="196"/>
      <c r="F27" s="196"/>
      <c r="G27" s="196" t="s">
        <v>163</v>
      </c>
      <c r="H27" s="197"/>
      <c r="I27" s="198"/>
      <c r="J27" s="174"/>
    </row>
    <row r="28" spans="1:10" ht="20.100000000000001" customHeight="1">
      <c r="A28" s="67" t="s">
        <v>23</v>
      </c>
      <c r="B28" s="200" t="s">
        <v>406</v>
      </c>
      <c r="C28" s="200"/>
      <c r="D28" s="200"/>
      <c r="E28" s="200"/>
      <c r="F28" s="200"/>
      <c r="G28" s="196" t="s">
        <v>164</v>
      </c>
      <c r="H28" s="197"/>
      <c r="I28" s="198"/>
      <c r="J28" s="174"/>
    </row>
    <row r="29" spans="1:10" ht="20.100000000000001" customHeight="1">
      <c r="A29" s="67" t="s">
        <v>111</v>
      </c>
      <c r="B29" s="196"/>
      <c r="C29" s="196"/>
      <c r="D29" s="196"/>
      <c r="E29" s="196"/>
      <c r="F29" s="196"/>
      <c r="G29" s="53"/>
      <c r="H29" s="53"/>
      <c r="I29" s="53"/>
      <c r="J29" s="175">
        <v>49</v>
      </c>
    </row>
    <row r="30" spans="1:10" ht="20.100000000000001" customHeight="1">
      <c r="A30" s="67" t="s">
        <v>11</v>
      </c>
      <c r="B30" s="200" t="s">
        <v>430</v>
      </c>
      <c r="C30" s="200"/>
      <c r="D30" s="200"/>
      <c r="E30" s="200"/>
      <c r="F30" s="200"/>
      <c r="G30" s="52"/>
      <c r="H30" s="52"/>
      <c r="I30" s="52"/>
      <c r="J30" s="176"/>
    </row>
    <row r="31" spans="1:10" ht="20.100000000000001" customHeight="1">
      <c r="A31" s="67" t="s">
        <v>12</v>
      </c>
      <c r="B31" s="200" t="s">
        <v>431</v>
      </c>
      <c r="C31" s="200"/>
      <c r="D31" s="200"/>
      <c r="E31" s="200"/>
      <c r="F31" s="200"/>
      <c r="G31" s="53"/>
      <c r="H31" s="53"/>
      <c r="I31" s="53"/>
      <c r="J31" s="175"/>
    </row>
    <row r="32" spans="1:10" ht="20.100000000000001" customHeight="1">
      <c r="A32" s="67" t="s">
        <v>13</v>
      </c>
      <c r="B32" s="200" t="s">
        <v>432</v>
      </c>
      <c r="C32" s="200"/>
      <c r="D32" s="200"/>
      <c r="E32" s="200"/>
      <c r="F32" s="200"/>
      <c r="G32" s="52"/>
      <c r="H32" s="52"/>
      <c r="I32" s="52"/>
      <c r="J32" s="85"/>
    </row>
    <row r="33" spans="1:10">
      <c r="A33" s="214" t="s">
        <v>410</v>
      </c>
      <c r="B33" s="214"/>
      <c r="C33" s="214"/>
      <c r="D33" s="214"/>
      <c r="E33" s="214"/>
      <c r="F33" s="214"/>
      <c r="G33" s="214"/>
      <c r="H33" s="214"/>
      <c r="I33" s="214"/>
      <c r="J33" s="214"/>
    </row>
    <row r="34" spans="1:10" ht="9" customHeight="1">
      <c r="A34" s="14"/>
      <c r="B34" s="14"/>
      <c r="C34" s="14"/>
      <c r="D34" s="14"/>
      <c r="E34" s="14"/>
      <c r="F34" s="14"/>
      <c r="G34" s="14"/>
      <c r="H34" s="14"/>
      <c r="I34" s="14"/>
      <c r="J34" s="14"/>
    </row>
    <row r="35" spans="1:10">
      <c r="A35" s="214" t="s">
        <v>171</v>
      </c>
      <c r="B35" s="214"/>
      <c r="C35" s="214"/>
      <c r="D35" s="214"/>
      <c r="E35" s="214"/>
      <c r="F35" s="214"/>
      <c r="G35" s="214"/>
      <c r="H35" s="214"/>
      <c r="I35" s="214"/>
      <c r="J35" s="214"/>
    </row>
    <row r="36" spans="1:10" ht="12" customHeight="1">
      <c r="B36" s="30"/>
      <c r="C36" s="5"/>
      <c r="D36" s="30"/>
      <c r="E36" s="30"/>
      <c r="F36" s="30"/>
      <c r="G36" s="30"/>
      <c r="H36" s="30"/>
      <c r="I36" s="30"/>
      <c r="J36" s="190" t="s">
        <v>461</v>
      </c>
    </row>
    <row r="37" spans="1:10" ht="31.5" customHeight="1">
      <c r="A37" s="210" t="s">
        <v>205</v>
      </c>
      <c r="B37" s="211" t="s">
        <v>18</v>
      </c>
      <c r="C37" s="208" t="s">
        <v>34</v>
      </c>
      <c r="D37" s="208" t="s">
        <v>38</v>
      </c>
      <c r="E37" s="206" t="s">
        <v>148</v>
      </c>
      <c r="F37" s="211" t="s">
        <v>135</v>
      </c>
      <c r="G37" s="227" t="s">
        <v>206</v>
      </c>
      <c r="H37" s="228"/>
      <c r="I37" s="228"/>
      <c r="J37" s="229"/>
    </row>
    <row r="38" spans="1:10" ht="54.75" customHeight="1">
      <c r="A38" s="210"/>
      <c r="B38" s="211"/>
      <c r="C38" s="209"/>
      <c r="D38" s="209"/>
      <c r="E38" s="207"/>
      <c r="F38" s="211"/>
      <c r="G38" s="8" t="s">
        <v>200</v>
      </c>
      <c r="H38" s="8" t="s">
        <v>201</v>
      </c>
      <c r="I38" s="8" t="s">
        <v>202</v>
      </c>
      <c r="J38" s="8" t="s">
        <v>246</v>
      </c>
    </row>
    <row r="39" spans="1:10" ht="20.100000000000001" customHeight="1">
      <c r="A39" s="7">
        <v>1</v>
      </c>
      <c r="B39" s="8">
        <v>2</v>
      </c>
      <c r="C39" s="8">
        <v>3</v>
      </c>
      <c r="D39" s="8">
        <v>4</v>
      </c>
      <c r="E39" s="8">
        <v>5</v>
      </c>
      <c r="F39" s="8">
        <v>6</v>
      </c>
      <c r="G39" s="8">
        <v>7</v>
      </c>
      <c r="H39" s="8">
        <v>8</v>
      </c>
      <c r="I39" s="8">
        <v>9</v>
      </c>
      <c r="J39" s="8">
        <v>10</v>
      </c>
    </row>
    <row r="40" spans="1:10" ht="24.95" customHeight="1">
      <c r="A40" s="212" t="s">
        <v>103</v>
      </c>
      <c r="B40" s="212"/>
      <c r="C40" s="212"/>
      <c r="D40" s="212"/>
      <c r="E40" s="212"/>
      <c r="F40" s="212"/>
      <c r="G40" s="212"/>
      <c r="H40" s="212"/>
      <c r="I40" s="212"/>
      <c r="J40" s="212"/>
    </row>
    <row r="41" spans="1:10" ht="20.100000000000001" customHeight="1">
      <c r="A41" s="99" t="s">
        <v>172</v>
      </c>
      <c r="B41" s="7">
        <v>1000</v>
      </c>
      <c r="C41" s="121">
        <f>'I. Фін результат'!C7</f>
        <v>0</v>
      </c>
      <c r="D41" s="121">
        <f>'I. Фін результат'!D7</f>
        <v>0</v>
      </c>
      <c r="E41" s="121">
        <f>'I. Фін результат'!E7</f>
        <v>0</v>
      </c>
      <c r="F41" s="121">
        <f>'I. Фін результат'!F7</f>
        <v>13152</v>
      </c>
      <c r="G41" s="169">
        <v>14000</v>
      </c>
      <c r="H41" s="169">
        <v>15000</v>
      </c>
      <c r="I41" s="169">
        <v>16000</v>
      </c>
      <c r="J41" s="169">
        <v>17000</v>
      </c>
    </row>
    <row r="42" spans="1:10" ht="20.100000000000001" customHeight="1">
      <c r="A42" s="99" t="s">
        <v>151</v>
      </c>
      <c r="B42" s="7">
        <v>1010</v>
      </c>
      <c r="C42" s="121">
        <f>'I. Фін результат'!C8</f>
        <v>0</v>
      </c>
      <c r="D42" s="121">
        <f>'I. Фін результат'!D8</f>
        <v>0</v>
      </c>
      <c r="E42" s="121">
        <f>'I. Фін результат'!E8</f>
        <v>0</v>
      </c>
      <c r="F42" s="121">
        <f>'I. Фін результат'!F8</f>
        <v>-13152</v>
      </c>
      <c r="G42" s="169">
        <v>-13950</v>
      </c>
      <c r="H42" s="169">
        <v>-14900</v>
      </c>
      <c r="I42" s="169">
        <v>-15800</v>
      </c>
      <c r="J42" s="169">
        <v>-16800</v>
      </c>
    </row>
    <row r="43" spans="1:10" ht="20.100000000000001" customHeight="1">
      <c r="A43" s="100" t="s">
        <v>218</v>
      </c>
      <c r="B43" s="7">
        <v>1020</v>
      </c>
      <c r="C43" s="155">
        <f>SUM(C41:C42)</f>
        <v>0</v>
      </c>
      <c r="D43" s="155">
        <f t="shared" ref="D43:F43" si="0">SUM(D41:D42)</f>
        <v>0</v>
      </c>
      <c r="E43" s="155">
        <f t="shared" si="0"/>
        <v>0</v>
      </c>
      <c r="F43" s="155">
        <f t="shared" si="0"/>
        <v>0</v>
      </c>
      <c r="G43" s="155"/>
      <c r="H43" s="155"/>
      <c r="I43" s="155"/>
      <c r="J43" s="155"/>
    </row>
    <row r="44" spans="1:10" ht="20.100000000000001" customHeight="1">
      <c r="A44" s="99" t="s">
        <v>139</v>
      </c>
      <c r="B44" s="7">
        <v>1030</v>
      </c>
      <c r="C44" s="121">
        <f>'I. Фін результат'!C26</f>
        <v>0</v>
      </c>
      <c r="D44" s="121">
        <f>'I. Фін результат'!D26</f>
        <v>0</v>
      </c>
      <c r="E44" s="121">
        <f>'I. Фін результат'!E26</f>
        <v>0</v>
      </c>
      <c r="F44" s="121">
        <f>'I. Фін результат'!F26</f>
        <v>-2795</v>
      </c>
      <c r="G44" s="169">
        <v>-2900</v>
      </c>
      <c r="H44" s="169">
        <v>-3000</v>
      </c>
      <c r="I44" s="169">
        <v>-3350</v>
      </c>
      <c r="J44" s="169">
        <v>-3400</v>
      </c>
    </row>
    <row r="45" spans="1:10" ht="20.100000000000001" customHeight="1">
      <c r="A45" s="99" t="s">
        <v>138</v>
      </c>
      <c r="B45" s="7">
        <v>1060</v>
      </c>
      <c r="C45" s="121">
        <f>'I. Фін результат'!C49</f>
        <v>0</v>
      </c>
      <c r="D45" s="121">
        <f>'I. Фін результат'!D49</f>
        <v>0</v>
      </c>
      <c r="E45" s="121">
        <f>'I. Фін результат'!E49</f>
        <v>0</v>
      </c>
      <c r="F45" s="121">
        <f>'I. Фін результат'!F49</f>
        <v>0</v>
      </c>
      <c r="G45" s="169"/>
      <c r="H45" s="169"/>
      <c r="I45" s="169"/>
      <c r="J45" s="169"/>
    </row>
    <row r="46" spans="1:10" ht="20.100000000000001" customHeight="1">
      <c r="A46" s="99" t="s">
        <v>248</v>
      </c>
      <c r="B46" s="7">
        <v>1070</v>
      </c>
      <c r="C46" s="121">
        <f>'I. Фін результат'!C57</f>
        <v>0</v>
      </c>
      <c r="D46" s="121">
        <f>'I. Фін результат'!D57</f>
        <v>0</v>
      </c>
      <c r="E46" s="121">
        <f>'I. Фін результат'!E57</f>
        <v>0</v>
      </c>
      <c r="F46" s="121">
        <f>'I. Фін результат'!F57</f>
        <v>2900</v>
      </c>
      <c r="G46" s="169">
        <v>3000</v>
      </c>
      <c r="H46" s="169">
        <v>3200</v>
      </c>
      <c r="I46" s="169">
        <v>3400</v>
      </c>
      <c r="J46" s="169">
        <v>3500</v>
      </c>
    </row>
    <row r="47" spans="1:10" ht="20.100000000000001" customHeight="1">
      <c r="A47" s="99" t="s">
        <v>32</v>
      </c>
      <c r="B47" s="7">
        <v>1080</v>
      </c>
      <c r="C47" s="121">
        <f>'I. Фін результат'!C62</f>
        <v>0</v>
      </c>
      <c r="D47" s="121">
        <f>'I. Фін результат'!D62</f>
        <v>0</v>
      </c>
      <c r="E47" s="121">
        <f>'I. Фін результат'!E62</f>
        <v>0</v>
      </c>
      <c r="F47" s="121">
        <f>'I. Фін результат'!F62</f>
        <v>0</v>
      </c>
      <c r="G47" s="169"/>
      <c r="H47" s="169"/>
      <c r="I47" s="169"/>
      <c r="J47" s="169"/>
    </row>
    <row r="48" spans="1:10" ht="20.100000000000001" customHeight="1">
      <c r="A48" s="48" t="s">
        <v>4</v>
      </c>
      <c r="B48" s="7">
        <v>1100</v>
      </c>
      <c r="C48" s="155">
        <f>SUM(C43:C47)</f>
        <v>0</v>
      </c>
      <c r="D48" s="155">
        <f t="shared" ref="D48:F48" si="1">SUM(D43:D47)</f>
        <v>0</v>
      </c>
      <c r="E48" s="155">
        <f t="shared" si="1"/>
        <v>0</v>
      </c>
      <c r="F48" s="155">
        <f t="shared" si="1"/>
        <v>105</v>
      </c>
      <c r="G48" s="155">
        <v>150</v>
      </c>
      <c r="H48" s="155">
        <v>200</v>
      </c>
      <c r="I48" s="155">
        <v>250</v>
      </c>
      <c r="J48" s="155">
        <v>300</v>
      </c>
    </row>
    <row r="49" spans="1:10" ht="20.100000000000001" customHeight="1">
      <c r="A49" s="101" t="s">
        <v>140</v>
      </c>
      <c r="B49" s="7">
        <v>1310</v>
      </c>
      <c r="C49" s="150">
        <f>'I. Фін результат'!C98</f>
        <v>0</v>
      </c>
      <c r="D49" s="150">
        <f>'I. Фін результат'!D98</f>
        <v>0</v>
      </c>
      <c r="E49" s="150">
        <f>'I. Фін результат'!E98</f>
        <v>0</v>
      </c>
      <c r="F49" s="150">
        <f>'I. Фін результат'!F98</f>
        <v>0</v>
      </c>
      <c r="G49" s="169"/>
      <c r="H49" s="169"/>
      <c r="I49" s="169"/>
      <c r="J49" s="169"/>
    </row>
    <row r="50" spans="1:10" ht="20.100000000000001" customHeight="1">
      <c r="A50" s="101" t="s">
        <v>188</v>
      </c>
      <c r="B50" s="7">
        <f>' V. Коефіцієнти'!B8</f>
        <v>5010</v>
      </c>
      <c r="C50" s="160"/>
      <c r="D50" s="160"/>
      <c r="E50" s="160"/>
      <c r="F50" s="160">
        <f t="shared" ref="F50" si="2">(F49/F41)*100</f>
        <v>0</v>
      </c>
      <c r="G50" s="160"/>
      <c r="H50" s="160"/>
      <c r="I50" s="160"/>
      <c r="J50" s="160"/>
    </row>
    <row r="51" spans="1:10" ht="20.100000000000001" customHeight="1">
      <c r="A51" s="9" t="s">
        <v>249</v>
      </c>
      <c r="B51" s="10">
        <v>1110</v>
      </c>
      <c r="C51" s="121">
        <f>'I. Фін результат'!C70</f>
        <v>0</v>
      </c>
      <c r="D51" s="121">
        <f>'I. Фін результат'!D70</f>
        <v>0</v>
      </c>
      <c r="E51" s="121">
        <f>'I. Фін результат'!E70</f>
        <v>0</v>
      </c>
      <c r="F51" s="121">
        <f>'I. Фін результат'!F70</f>
        <v>0</v>
      </c>
      <c r="G51" s="169"/>
      <c r="H51" s="169"/>
      <c r="I51" s="169"/>
      <c r="J51" s="169"/>
    </row>
    <row r="52" spans="1:10" ht="20.100000000000001" customHeight="1">
      <c r="A52" s="9" t="s">
        <v>250</v>
      </c>
      <c r="B52" s="10">
        <v>1120</v>
      </c>
      <c r="C52" s="121" t="str">
        <f>'I. Фін результат'!C71</f>
        <v>(    )</v>
      </c>
      <c r="D52" s="121" t="str">
        <f>'I. Фін результат'!D71</f>
        <v>(    )</v>
      </c>
      <c r="E52" s="121" t="str">
        <f>'I. Фін результат'!E71</f>
        <v>(    )</v>
      </c>
      <c r="F52" s="121">
        <f>'I. Фін результат'!F71</f>
        <v>0</v>
      </c>
      <c r="G52" s="169"/>
      <c r="H52" s="169"/>
      <c r="I52" s="169"/>
      <c r="J52" s="169"/>
    </row>
    <row r="53" spans="1:10" ht="20.100000000000001" customHeight="1">
      <c r="A53" s="9" t="s">
        <v>251</v>
      </c>
      <c r="B53" s="10">
        <v>1130</v>
      </c>
      <c r="C53" s="121">
        <f>'I. Фін результат'!C72</f>
        <v>0</v>
      </c>
      <c r="D53" s="121">
        <f>'I. Фін результат'!D72</f>
        <v>0</v>
      </c>
      <c r="E53" s="121">
        <f>'I. Фін результат'!E72</f>
        <v>0</v>
      </c>
      <c r="F53" s="121">
        <f>'I. Фін результат'!F72</f>
        <v>0</v>
      </c>
      <c r="G53" s="169"/>
      <c r="H53" s="169"/>
      <c r="I53" s="169"/>
      <c r="J53" s="169"/>
    </row>
    <row r="54" spans="1:10" ht="20.100000000000001" customHeight="1">
      <c r="A54" s="9" t="s">
        <v>252</v>
      </c>
      <c r="B54" s="10">
        <v>1140</v>
      </c>
      <c r="C54" s="121" t="str">
        <f>'I. Фін результат'!C73</f>
        <v>(    )</v>
      </c>
      <c r="D54" s="121" t="str">
        <f>'I. Фін результат'!D73</f>
        <v>(    )</v>
      </c>
      <c r="E54" s="121" t="str">
        <f>'I. Фін результат'!E73</f>
        <v>(    )</v>
      </c>
      <c r="F54" s="121">
        <f>'I. Фін результат'!F73</f>
        <v>0</v>
      </c>
      <c r="G54" s="169"/>
      <c r="H54" s="169"/>
      <c r="I54" s="169"/>
      <c r="J54" s="169"/>
    </row>
    <row r="55" spans="1:10" ht="20.100000000000001" customHeight="1">
      <c r="A55" s="9" t="s">
        <v>254</v>
      </c>
      <c r="B55" s="10">
        <v>1150</v>
      </c>
      <c r="C55" s="121">
        <f>'I. Фін результат'!C74</f>
        <v>0</v>
      </c>
      <c r="D55" s="121">
        <f>'I. Фін результат'!D74</f>
        <v>0</v>
      </c>
      <c r="E55" s="121">
        <f>'I. Фін результат'!E74</f>
        <v>0</v>
      </c>
      <c r="F55" s="121">
        <f>'I. Фін результат'!F74</f>
        <v>0</v>
      </c>
      <c r="G55" s="169"/>
      <c r="H55" s="169"/>
      <c r="I55" s="169"/>
      <c r="J55" s="169"/>
    </row>
    <row r="56" spans="1:10" ht="20.100000000000001" customHeight="1">
      <c r="A56" s="99" t="s">
        <v>255</v>
      </c>
      <c r="B56" s="7">
        <v>1160</v>
      </c>
      <c r="C56" s="121">
        <f>'I. Фін результат'!C77</f>
        <v>0</v>
      </c>
      <c r="D56" s="121">
        <f>'I. Фін результат'!D77</f>
        <v>0</v>
      </c>
      <c r="E56" s="121">
        <f>'I. Фін результат'!E77</f>
        <v>0</v>
      </c>
      <c r="F56" s="121">
        <f>'I. Фін результат'!F77</f>
        <v>0</v>
      </c>
      <c r="G56" s="169"/>
      <c r="H56" s="169"/>
      <c r="I56" s="169"/>
      <c r="J56" s="169"/>
    </row>
    <row r="57" spans="1:10" ht="20.100000000000001" customHeight="1">
      <c r="A57" s="101" t="s">
        <v>102</v>
      </c>
      <c r="B57" s="7">
        <v>1170</v>
      </c>
      <c r="C57" s="155">
        <f>SUM(C48, C51:C56)</f>
        <v>0</v>
      </c>
      <c r="D57" s="155">
        <f t="shared" ref="D57:E57" si="3">SUM(D48, D51:D56)</f>
        <v>0</v>
      </c>
      <c r="E57" s="155">
        <f t="shared" si="3"/>
        <v>0</v>
      </c>
      <c r="F57" s="155">
        <f>SUM(F48, F51:F56)</f>
        <v>105</v>
      </c>
      <c r="G57" s="155">
        <v>150</v>
      </c>
      <c r="H57" s="155">
        <v>200</v>
      </c>
      <c r="I57" s="155">
        <v>250</v>
      </c>
      <c r="J57" s="155">
        <v>300</v>
      </c>
    </row>
    <row r="58" spans="1:10" ht="20.100000000000001" customHeight="1">
      <c r="A58" s="9" t="s">
        <v>256</v>
      </c>
      <c r="B58" s="8">
        <v>1180</v>
      </c>
      <c r="C58" s="121" t="str">
        <f>'I. Фін результат'!C81</f>
        <v>(    )</v>
      </c>
      <c r="D58" s="121" t="str">
        <f>'I. Фін результат'!D81</f>
        <v>(    )</v>
      </c>
      <c r="E58" s="121" t="str">
        <f>'I. Фін результат'!E81</f>
        <v>(    )</v>
      </c>
      <c r="F58" s="121">
        <f>'I. Фін результат'!F81</f>
        <v>0</v>
      </c>
      <c r="G58" s="169"/>
      <c r="H58" s="169"/>
      <c r="I58" s="169"/>
      <c r="J58" s="169"/>
    </row>
    <row r="59" spans="1:10" ht="20.100000000000001" customHeight="1">
      <c r="A59" s="9" t="s">
        <v>257</v>
      </c>
      <c r="B59" s="8">
        <v>1181</v>
      </c>
      <c r="C59" s="121">
        <f>'I. Фін результат'!C82</f>
        <v>0</v>
      </c>
      <c r="D59" s="121">
        <f>'I. Фін результат'!D82</f>
        <v>0</v>
      </c>
      <c r="E59" s="121">
        <f>'I. Фін результат'!E82</f>
        <v>0</v>
      </c>
      <c r="F59" s="121">
        <f>'I. Фін результат'!F82</f>
        <v>0</v>
      </c>
      <c r="G59" s="169"/>
      <c r="H59" s="169"/>
      <c r="I59" s="169"/>
      <c r="J59" s="169"/>
    </row>
    <row r="60" spans="1:10" ht="20.100000000000001" customHeight="1">
      <c r="A60" s="9" t="s">
        <v>258</v>
      </c>
      <c r="B60" s="10">
        <v>1190</v>
      </c>
      <c r="C60" s="121">
        <f>'I. Фін результат'!C83</f>
        <v>0</v>
      </c>
      <c r="D60" s="121">
        <f>'I. Фін результат'!D83</f>
        <v>0</v>
      </c>
      <c r="E60" s="121">
        <f>'I. Фін результат'!E83</f>
        <v>0</v>
      </c>
      <c r="F60" s="121">
        <f>'I. Фін результат'!F83</f>
        <v>0</v>
      </c>
      <c r="G60" s="169"/>
      <c r="H60" s="169"/>
      <c r="I60" s="169"/>
      <c r="J60" s="169"/>
    </row>
    <row r="61" spans="1:10" ht="20.100000000000001" customHeight="1">
      <c r="A61" s="9" t="s">
        <v>259</v>
      </c>
      <c r="B61" s="7">
        <v>1191</v>
      </c>
      <c r="C61" s="121" t="str">
        <f>'I. Фін результат'!C84</f>
        <v>(    )</v>
      </c>
      <c r="D61" s="121" t="str">
        <f>'I. Фін результат'!D84</f>
        <v>(    )</v>
      </c>
      <c r="E61" s="121" t="str">
        <f>'I. Фін результат'!E84</f>
        <v>(    )</v>
      </c>
      <c r="F61" s="121">
        <f>'I. Фін результат'!F84</f>
        <v>0</v>
      </c>
      <c r="G61" s="169"/>
      <c r="H61" s="169"/>
      <c r="I61" s="169"/>
      <c r="J61" s="169"/>
    </row>
    <row r="62" spans="1:10" ht="20.100000000000001" customHeight="1">
      <c r="A62" s="48" t="s">
        <v>358</v>
      </c>
      <c r="B62" s="7">
        <v>1200</v>
      </c>
      <c r="C62" s="155">
        <f>SUM(C57:C61)</f>
        <v>0</v>
      </c>
      <c r="D62" s="155">
        <f t="shared" ref="D62:J62" si="4">SUM(D57:D61)</f>
        <v>0</v>
      </c>
      <c r="E62" s="155">
        <f t="shared" si="4"/>
        <v>0</v>
      </c>
      <c r="F62" s="155">
        <f t="shared" si="4"/>
        <v>105</v>
      </c>
      <c r="G62" s="155">
        <f>SUM(G57:G61)</f>
        <v>150</v>
      </c>
      <c r="H62" s="155">
        <f t="shared" si="4"/>
        <v>200</v>
      </c>
      <c r="I62" s="155">
        <f t="shared" si="4"/>
        <v>250</v>
      </c>
      <c r="J62" s="155">
        <f t="shared" si="4"/>
        <v>300</v>
      </c>
    </row>
    <row r="63" spans="1:10" ht="20.100000000000001" customHeight="1">
      <c r="A63" s="9" t="s">
        <v>362</v>
      </c>
      <c r="B63" s="10">
        <v>1201</v>
      </c>
      <c r="C63" s="121">
        <f>'I. Фін результат'!C86</f>
        <v>0</v>
      </c>
      <c r="D63" s="121">
        <f>'I. Фін результат'!D86</f>
        <v>0</v>
      </c>
      <c r="E63" s="121">
        <f>'I. Фін результат'!E86</f>
        <v>0</v>
      </c>
      <c r="F63" s="121">
        <f>'I. Фін результат'!F86</f>
        <v>0</v>
      </c>
      <c r="G63" s="169">
        <f>G62</f>
        <v>150</v>
      </c>
      <c r="H63" s="169">
        <f>H62</f>
        <v>200</v>
      </c>
      <c r="I63" s="169">
        <f>I62</f>
        <v>250</v>
      </c>
      <c r="J63" s="169">
        <f>J62</f>
        <v>300</v>
      </c>
    </row>
    <row r="64" spans="1:10" ht="20.100000000000001" customHeight="1">
      <c r="A64" s="9" t="s">
        <v>363</v>
      </c>
      <c r="B64" s="7">
        <v>1202</v>
      </c>
      <c r="C64" s="121">
        <f>'I. Фін результат'!C87</f>
        <v>0</v>
      </c>
      <c r="D64" s="121">
        <f>'I. Фін результат'!D87</f>
        <v>0</v>
      </c>
      <c r="E64" s="121">
        <f>'I. Фін результат'!E87</f>
        <v>0</v>
      </c>
      <c r="F64" s="121">
        <f>'I. Фін результат'!F87</f>
        <v>0</v>
      </c>
      <c r="G64" s="169"/>
      <c r="H64" s="169"/>
      <c r="I64" s="169"/>
      <c r="J64" s="169"/>
    </row>
    <row r="65" spans="1:10" ht="24.95" customHeight="1">
      <c r="A65" s="205" t="s">
        <v>142</v>
      </c>
      <c r="B65" s="205"/>
      <c r="C65" s="205"/>
      <c r="D65" s="205"/>
      <c r="E65" s="205"/>
      <c r="F65" s="205"/>
      <c r="G65" s="205"/>
      <c r="H65" s="205"/>
      <c r="I65" s="205"/>
      <c r="J65" s="205"/>
    </row>
    <row r="66" spans="1:10" ht="37.5">
      <c r="A66" s="69" t="s">
        <v>342</v>
      </c>
      <c r="B66" s="7">
        <v>2110</v>
      </c>
      <c r="C66" s="150">
        <f>'ІІ. Розр. з бюджетом'!C20</f>
        <v>0</v>
      </c>
      <c r="D66" s="150">
        <f>'ІІ. Розр. з бюджетом'!D20</f>
        <v>0</v>
      </c>
      <c r="E66" s="150">
        <f>'ІІ. Розр. з бюджетом'!E20</f>
        <v>0</v>
      </c>
      <c r="F66" s="150">
        <f>'ІІ. Розр. з бюджетом'!F20</f>
        <v>2695</v>
      </c>
      <c r="G66" s="169">
        <v>2860</v>
      </c>
      <c r="H66" s="169">
        <v>3069</v>
      </c>
      <c r="I66" s="169">
        <v>3278</v>
      </c>
      <c r="J66" s="169">
        <v>3471</v>
      </c>
    </row>
    <row r="67" spans="1:10">
      <c r="A67" s="9" t="s">
        <v>300</v>
      </c>
      <c r="B67" s="7">
        <v>2111</v>
      </c>
      <c r="C67" s="121">
        <f>'ІІ. Розр. з бюджетом'!C21</f>
        <v>0</v>
      </c>
      <c r="D67" s="121">
        <f>'ІІ. Розр. з бюджетом'!D21</f>
        <v>0</v>
      </c>
      <c r="E67" s="121">
        <f>'ІІ. Розр. з бюджетом'!E21</f>
        <v>0</v>
      </c>
      <c r="F67" s="121">
        <f>'ІІ. Розр. з бюджетом'!F21</f>
        <v>19</v>
      </c>
      <c r="G67" s="169">
        <v>27</v>
      </c>
      <c r="H67" s="169">
        <v>36</v>
      </c>
      <c r="I67" s="169">
        <v>45</v>
      </c>
      <c r="J67" s="169">
        <v>54</v>
      </c>
    </row>
    <row r="68" spans="1:10" ht="37.5">
      <c r="A68" s="9" t="s">
        <v>364</v>
      </c>
      <c r="B68" s="7">
        <v>2112</v>
      </c>
      <c r="C68" s="121">
        <f>'ІІ. Розр. з бюджетом'!C22</f>
        <v>0</v>
      </c>
      <c r="D68" s="121">
        <f>'ІІ. Розр. з бюджетом'!D22</f>
        <v>0</v>
      </c>
      <c r="E68" s="121">
        <f>'ІІ. Розр. з бюджетом'!E22</f>
        <v>0</v>
      </c>
      <c r="F68" s="121">
        <f>'ІІ. Розр. з бюджетом'!F22</f>
        <v>2675</v>
      </c>
      <c r="G68" s="169">
        <v>2833</v>
      </c>
      <c r="H68" s="169">
        <v>3033</v>
      </c>
      <c r="I68" s="169">
        <v>3233</v>
      </c>
      <c r="J68" s="169">
        <v>3417</v>
      </c>
    </row>
    <row r="69" spans="1:10" ht="37.5">
      <c r="A69" s="55" t="s">
        <v>365</v>
      </c>
      <c r="B69" s="8">
        <v>2113</v>
      </c>
      <c r="C69" s="121">
        <f>'ІІ. Розр. з бюджетом'!C23</f>
        <v>0</v>
      </c>
      <c r="D69" s="121">
        <f>'ІІ. Розр. з бюджетом'!D23</f>
        <v>0</v>
      </c>
      <c r="E69" s="121">
        <f>'ІІ. Розр. з бюджетом'!E23</f>
        <v>0</v>
      </c>
      <c r="F69" s="121">
        <f>'ІІ. Розр. з бюджетом'!F23</f>
        <v>0</v>
      </c>
      <c r="G69" s="169" t="s">
        <v>247</v>
      </c>
      <c r="H69" s="169" t="s">
        <v>247</v>
      </c>
      <c r="I69" s="169" t="s">
        <v>247</v>
      </c>
      <c r="J69" s="169" t="s">
        <v>247</v>
      </c>
    </row>
    <row r="70" spans="1:10">
      <c r="A70" s="55" t="s">
        <v>91</v>
      </c>
      <c r="B70" s="61">
        <v>2114</v>
      </c>
      <c r="C70" s="121">
        <f>'ІІ. Розр. з бюджетом'!C24</f>
        <v>0</v>
      </c>
      <c r="D70" s="121">
        <f>'ІІ. Розр. з бюджетом'!D24</f>
        <v>0</v>
      </c>
      <c r="E70" s="121">
        <f>'ІІ. Розр. з бюджетом'!E24</f>
        <v>0</v>
      </c>
      <c r="F70" s="121">
        <f>'ІІ. Розр. з бюджетом'!F24</f>
        <v>0</v>
      </c>
      <c r="G70" s="169"/>
      <c r="H70" s="169"/>
      <c r="I70" s="169"/>
      <c r="J70" s="169"/>
    </row>
    <row r="71" spans="1:10" ht="37.5">
      <c r="A71" s="55" t="s">
        <v>346</v>
      </c>
      <c r="B71" s="61">
        <v>2115</v>
      </c>
      <c r="C71" s="121">
        <f>'ІІ. Розр. з бюджетом'!C25</f>
        <v>0</v>
      </c>
      <c r="D71" s="121">
        <f>'ІІ. Розр. з бюджетом'!D25</f>
        <v>0</v>
      </c>
      <c r="E71" s="121">
        <f>'ІІ. Розр. з бюджетом'!E25</f>
        <v>0</v>
      </c>
      <c r="F71" s="121">
        <f>'ІІ. Розр. з бюджетом'!F25</f>
        <v>0</v>
      </c>
      <c r="G71" s="169"/>
      <c r="H71" s="169"/>
      <c r="I71" s="169"/>
      <c r="J71" s="169"/>
    </row>
    <row r="72" spans="1:10">
      <c r="A72" s="98" t="s">
        <v>109</v>
      </c>
      <c r="B72" s="8">
        <v>2116</v>
      </c>
      <c r="C72" s="121">
        <f>'ІІ. Розр. з бюджетом'!C26</f>
        <v>0</v>
      </c>
      <c r="D72" s="121">
        <f>'ІІ. Розр. з бюджетом'!D26</f>
        <v>0</v>
      </c>
      <c r="E72" s="121">
        <f>'ІІ. Розр. з бюджетом'!E26</f>
        <v>0</v>
      </c>
      <c r="F72" s="121">
        <f>'ІІ. Розр. з бюджетом'!F26</f>
        <v>0</v>
      </c>
      <c r="G72" s="169"/>
      <c r="H72" s="169"/>
      <c r="I72" s="169"/>
      <c r="J72" s="169"/>
    </row>
    <row r="73" spans="1:10">
      <c r="A73" s="98" t="s">
        <v>366</v>
      </c>
      <c r="B73" s="8">
        <v>2117</v>
      </c>
      <c r="C73" s="121">
        <f>'ІІ. Розр. з бюджетом'!C27</f>
        <v>0</v>
      </c>
      <c r="D73" s="121">
        <f>'ІІ. Розр. з бюджетом'!D27</f>
        <v>0</v>
      </c>
      <c r="E73" s="121">
        <f>'ІІ. Розр. з бюджетом'!E27</f>
        <v>0</v>
      </c>
      <c r="F73" s="121">
        <f>'ІІ. Розр. з бюджетом'!F27</f>
        <v>1</v>
      </c>
      <c r="G73" s="169"/>
      <c r="H73" s="169"/>
      <c r="I73" s="169"/>
      <c r="J73" s="169"/>
    </row>
    <row r="74" spans="1:10" ht="37.5">
      <c r="A74" s="97" t="s">
        <v>343</v>
      </c>
      <c r="B74" s="8">
        <v>2120</v>
      </c>
      <c r="C74" s="150">
        <f>'ІІ. Розр. з бюджетом'!C30</f>
        <v>0</v>
      </c>
      <c r="D74" s="150">
        <f>'ІІ. Розр. з бюджетом'!D30</f>
        <v>0</v>
      </c>
      <c r="E74" s="150">
        <f>'ІІ. Розр. з бюджетом'!E30</f>
        <v>0</v>
      </c>
      <c r="F74" s="150">
        <f>'ІІ. Розр. з бюджетом'!F30</f>
        <v>1624</v>
      </c>
      <c r="G74" s="169"/>
      <c r="H74" s="169"/>
      <c r="I74" s="169"/>
      <c r="J74" s="169"/>
    </row>
    <row r="75" spans="1:10" ht="37.5">
      <c r="A75" s="97" t="s">
        <v>347</v>
      </c>
      <c r="B75" s="8">
        <v>2130</v>
      </c>
      <c r="C75" s="150">
        <f>'ІІ. Розр. з бюджетом'!C35</f>
        <v>0</v>
      </c>
      <c r="D75" s="150">
        <f>'ІІ. Розр. з бюджетом'!D35</f>
        <v>0</v>
      </c>
      <c r="E75" s="150">
        <f>'ІІ. Розр. з бюджетом'!E35</f>
        <v>0</v>
      </c>
      <c r="F75" s="150">
        <f>'ІІ. Розр. з бюджетом'!F35</f>
        <v>0</v>
      </c>
      <c r="G75" s="169"/>
      <c r="H75" s="169"/>
      <c r="I75" s="169"/>
      <c r="J75" s="169"/>
    </row>
    <row r="76" spans="1:10" ht="75">
      <c r="A76" s="98" t="s">
        <v>367</v>
      </c>
      <c r="B76" s="8">
        <v>2131</v>
      </c>
      <c r="C76" s="121">
        <f>'ІІ. Розр. з бюджетом'!C36</f>
        <v>0</v>
      </c>
      <c r="D76" s="121">
        <f>'ІІ. Розр. з бюджетом'!D36</f>
        <v>0</v>
      </c>
      <c r="E76" s="121">
        <f>'ІІ. Розр. з бюджетом'!E36</f>
        <v>0</v>
      </c>
      <c r="F76" s="121">
        <f>'ІІ. Розр. з бюджетом'!F36</f>
        <v>0</v>
      </c>
      <c r="G76" s="169"/>
      <c r="H76" s="169"/>
      <c r="I76" s="169"/>
      <c r="J76" s="169"/>
    </row>
    <row r="77" spans="1:10">
      <c r="A77" s="98"/>
      <c r="B77" s="8"/>
      <c r="C77" s="121"/>
      <c r="D77" s="121"/>
      <c r="E77" s="121"/>
      <c r="F77" s="121"/>
      <c r="G77" s="169"/>
      <c r="H77" s="169"/>
      <c r="I77" s="169"/>
      <c r="J77" s="169"/>
    </row>
    <row r="78" spans="1:10" ht="25.5" customHeight="1">
      <c r="A78" s="97"/>
      <c r="B78" s="8"/>
      <c r="C78" s="150"/>
      <c r="D78" s="150"/>
      <c r="E78" s="150"/>
      <c r="F78" s="150"/>
      <c r="G78" s="169"/>
      <c r="H78" s="169"/>
      <c r="I78" s="169"/>
      <c r="J78" s="169"/>
    </row>
    <row r="79" spans="1:10" ht="24.95" customHeight="1">
      <c r="A79" s="205" t="s">
        <v>460</v>
      </c>
      <c r="B79" s="226"/>
      <c r="C79" s="205"/>
      <c r="D79" s="205"/>
      <c r="E79" s="205"/>
      <c r="F79" s="205"/>
      <c r="G79" s="205"/>
      <c r="H79" s="205"/>
      <c r="I79" s="205"/>
      <c r="J79" s="205"/>
    </row>
    <row r="80" spans="1:10" ht="20.100000000000001" customHeight="1">
      <c r="A80" s="128" t="s">
        <v>260</v>
      </c>
      <c r="B80" s="10">
        <v>3405</v>
      </c>
      <c r="C80" s="150">
        <f>'ІІІ. Рух грош. коштів'!C69</f>
        <v>0</v>
      </c>
      <c r="D80" s="150">
        <f>'ІІІ. Рух грош. коштів'!D69</f>
        <v>0</v>
      </c>
      <c r="E80" s="150">
        <f>'ІІІ. Рух грош. коштів'!E69</f>
        <v>0</v>
      </c>
      <c r="F80" s="150">
        <f>'ІІІ. Рух грош. коштів'!F69</f>
        <v>0</v>
      </c>
      <c r="G80" s="13" t="s">
        <v>185</v>
      </c>
      <c r="H80" s="13" t="s">
        <v>185</v>
      </c>
      <c r="I80" s="13" t="s">
        <v>185</v>
      </c>
      <c r="J80" s="13" t="s">
        <v>185</v>
      </c>
    </row>
    <row r="81" spans="1:10" ht="20.100000000000001" customHeight="1">
      <c r="A81" s="98" t="s">
        <v>339</v>
      </c>
      <c r="B81" s="129">
        <v>3030</v>
      </c>
      <c r="C81" s="121">
        <f>'ІІІ. Рух грош. коштів'!C11</f>
        <v>0</v>
      </c>
      <c r="D81" s="121">
        <f>'ІІІ. Рух грош. коштів'!D11</f>
        <v>0</v>
      </c>
      <c r="E81" s="121">
        <f>'ІІІ. Рух грош. коштів'!E11</f>
        <v>0</v>
      </c>
      <c r="F81" s="121">
        <f>'ІІІ. Рух грош. коштів'!F11</f>
        <v>0</v>
      </c>
      <c r="G81" s="169"/>
      <c r="H81" s="169"/>
      <c r="I81" s="169"/>
      <c r="J81" s="169"/>
    </row>
    <row r="82" spans="1:10" ht="20.100000000000001" customHeight="1">
      <c r="A82" s="98" t="s">
        <v>261</v>
      </c>
      <c r="B82" s="129">
        <v>3195</v>
      </c>
      <c r="C82" s="121">
        <f>'ІІІ. Рух грош. коштів'!C37</f>
        <v>0</v>
      </c>
      <c r="D82" s="121">
        <f>'ІІІ. Рух грош. коштів'!D37</f>
        <v>0</v>
      </c>
      <c r="E82" s="121">
        <f>'ІІІ. Рух грош. коштів'!E37</f>
        <v>0</v>
      </c>
      <c r="F82" s="121">
        <f>'ІІІ. Рух грош. коштів'!F37</f>
        <v>0</v>
      </c>
      <c r="G82" s="13" t="s">
        <v>185</v>
      </c>
      <c r="H82" s="13" t="s">
        <v>185</v>
      </c>
      <c r="I82" s="13" t="s">
        <v>185</v>
      </c>
      <c r="J82" s="13" t="s">
        <v>185</v>
      </c>
    </row>
    <row r="83" spans="1:10" ht="20.100000000000001" customHeight="1">
      <c r="A83" s="98" t="s">
        <v>145</v>
      </c>
      <c r="B83" s="129">
        <v>3295</v>
      </c>
      <c r="C83" s="121">
        <f>'ІІІ. Рух грош. коштів'!C50</f>
        <v>0</v>
      </c>
      <c r="D83" s="121">
        <f>'ІІІ. Рух грош. коштів'!D50</f>
        <v>0</v>
      </c>
      <c r="E83" s="121">
        <f>'ІІІ. Рух грош. коштів'!E50</f>
        <v>0</v>
      </c>
      <c r="F83" s="121">
        <f>'ІІІ. Рух грош. коштів'!F50</f>
        <v>0</v>
      </c>
      <c r="G83" s="13" t="s">
        <v>185</v>
      </c>
      <c r="H83" s="13" t="s">
        <v>185</v>
      </c>
      <c r="I83" s="13" t="s">
        <v>185</v>
      </c>
      <c r="J83" s="13" t="s">
        <v>185</v>
      </c>
    </row>
    <row r="84" spans="1:10" ht="20.100000000000001" customHeight="1">
      <c r="A84" s="98" t="s">
        <v>262</v>
      </c>
      <c r="B84" s="10">
        <v>3395</v>
      </c>
      <c r="C84" s="121">
        <f>'ІІІ. Рух грош. коштів'!C67</f>
        <v>0</v>
      </c>
      <c r="D84" s="121">
        <f>'ІІІ. Рух грош. коштів'!D67</f>
        <v>0</v>
      </c>
      <c r="E84" s="121">
        <f>'ІІІ. Рух грош. коштів'!E67</f>
        <v>0</v>
      </c>
      <c r="F84" s="121">
        <f>'ІІІ. Рух грош. коштів'!F67</f>
        <v>0</v>
      </c>
      <c r="G84" s="13" t="s">
        <v>185</v>
      </c>
      <c r="H84" s="13" t="s">
        <v>185</v>
      </c>
      <c r="I84" s="13" t="s">
        <v>185</v>
      </c>
      <c r="J84" s="13" t="s">
        <v>185</v>
      </c>
    </row>
    <row r="85" spans="1:10" ht="20.100000000000001" customHeight="1">
      <c r="A85" s="98" t="s">
        <v>150</v>
      </c>
      <c r="B85" s="10">
        <v>3410</v>
      </c>
      <c r="C85" s="121">
        <f>'ІІІ. Рух грош. коштів'!C70</f>
        <v>0</v>
      </c>
      <c r="D85" s="121">
        <f>'ІІІ. Рух грош. коштів'!D70</f>
        <v>0</v>
      </c>
      <c r="E85" s="121">
        <f>'ІІІ. Рух грош. коштів'!E70</f>
        <v>0</v>
      </c>
      <c r="F85" s="121">
        <f>'ІІІ. Рух грош. коштів'!F70</f>
        <v>0</v>
      </c>
      <c r="G85" s="13" t="s">
        <v>185</v>
      </c>
      <c r="H85" s="13" t="s">
        <v>185</v>
      </c>
      <c r="I85" s="13" t="s">
        <v>185</v>
      </c>
      <c r="J85" s="13" t="s">
        <v>185</v>
      </c>
    </row>
    <row r="86" spans="1:10" ht="20.100000000000001" customHeight="1">
      <c r="A86" s="130" t="s">
        <v>263</v>
      </c>
      <c r="B86" s="10">
        <v>3415</v>
      </c>
      <c r="C86" s="155">
        <f>SUM(C80,C82:C85)</f>
        <v>0</v>
      </c>
      <c r="D86" s="155">
        <f>SUM(D80,D82:D85)</f>
        <v>0</v>
      </c>
      <c r="E86" s="155">
        <f>SUM(E80,E82:E85)</f>
        <v>0</v>
      </c>
      <c r="F86" s="155">
        <f>SUM(F80,F82:F85)</f>
        <v>0</v>
      </c>
      <c r="G86" s="13" t="s">
        <v>185</v>
      </c>
      <c r="H86" s="13" t="s">
        <v>185</v>
      </c>
      <c r="I86" s="13" t="s">
        <v>185</v>
      </c>
      <c r="J86" s="13" t="s">
        <v>185</v>
      </c>
    </row>
    <row r="87" spans="1:10" ht="24.95" customHeight="1">
      <c r="A87" s="223" t="s">
        <v>178</v>
      </c>
      <c r="B87" s="224"/>
      <c r="C87" s="224"/>
      <c r="D87" s="224"/>
      <c r="E87" s="224"/>
      <c r="F87" s="224"/>
      <c r="G87" s="224"/>
      <c r="H87" s="224"/>
      <c r="I87" s="224"/>
      <c r="J87" s="225"/>
    </row>
    <row r="88" spans="1:10" ht="20.100000000000001" customHeight="1">
      <c r="A88" s="98" t="s">
        <v>177</v>
      </c>
      <c r="B88" s="10">
        <v>4000</v>
      </c>
      <c r="C88" s="121">
        <f>'IV. Кап. інвестиції'!C6</f>
        <v>0</v>
      </c>
      <c r="D88" s="121">
        <f>'IV. Кап. інвестиції'!D6</f>
        <v>0</v>
      </c>
      <c r="E88" s="121">
        <f>'IV. Кап. інвестиції'!E6</f>
        <v>0</v>
      </c>
      <c r="F88" s="121">
        <f>'IV. Кап. інвестиції'!F6</f>
        <v>150</v>
      </c>
      <c r="G88" s="121"/>
      <c r="H88" s="121"/>
      <c r="I88" s="121"/>
      <c r="J88" s="121"/>
    </row>
    <row r="89" spans="1:10" ht="24.95" customHeight="1">
      <c r="A89" s="222" t="s">
        <v>180</v>
      </c>
      <c r="B89" s="222"/>
      <c r="C89" s="222"/>
      <c r="D89" s="222"/>
      <c r="E89" s="222"/>
      <c r="F89" s="222"/>
      <c r="G89" s="222"/>
      <c r="H89" s="222"/>
      <c r="I89" s="222"/>
      <c r="J89" s="222"/>
    </row>
    <row r="90" spans="1:10" ht="19.5" customHeight="1">
      <c r="A90" s="131" t="s">
        <v>264</v>
      </c>
      <c r="B90" s="132">
        <v>5040</v>
      </c>
      <c r="C90" s="163"/>
      <c r="D90" s="163"/>
      <c r="E90" s="163"/>
      <c r="F90" s="163"/>
      <c r="G90" s="163"/>
      <c r="H90" s="163"/>
      <c r="I90" s="163"/>
      <c r="J90" s="163"/>
    </row>
    <row r="91" spans="1:10" ht="20.100000000000001" customHeight="1">
      <c r="A91" s="131"/>
      <c r="B91" s="132"/>
      <c r="C91" s="163"/>
      <c r="D91" s="163"/>
      <c r="E91" s="163"/>
      <c r="F91" s="163"/>
      <c r="G91" s="13"/>
      <c r="H91" s="13"/>
      <c r="I91" s="13"/>
      <c r="J91" s="13"/>
    </row>
    <row r="92" spans="1:10" ht="20.100000000000001" customHeight="1">
      <c r="A92" s="98"/>
      <c r="B92" s="7"/>
      <c r="C92" s="163"/>
      <c r="D92" s="163"/>
      <c r="E92" s="163"/>
      <c r="F92" s="163"/>
      <c r="G92" s="13"/>
      <c r="H92" s="13"/>
      <c r="I92" s="13"/>
      <c r="J92" s="13"/>
    </row>
    <row r="93" spans="1:10" ht="20.100000000000001" customHeight="1">
      <c r="A93" s="133"/>
      <c r="B93" s="134"/>
      <c r="C93" s="163"/>
      <c r="D93" s="163"/>
      <c r="E93" s="163"/>
      <c r="F93" s="163"/>
      <c r="G93" s="13"/>
      <c r="H93" s="13"/>
      <c r="I93" s="13"/>
      <c r="J93" s="13"/>
    </row>
    <row r="94" spans="1:10" ht="20.100000000000001" customHeight="1">
      <c r="A94" s="133"/>
      <c r="B94" s="134"/>
      <c r="C94" s="163"/>
      <c r="D94" s="163"/>
      <c r="E94" s="163"/>
      <c r="F94" s="163"/>
      <c r="G94" s="13"/>
      <c r="H94" s="13"/>
      <c r="I94" s="13"/>
      <c r="J94" s="13"/>
    </row>
    <row r="95" spans="1:10" ht="24.95" customHeight="1">
      <c r="A95" s="205"/>
      <c r="B95" s="205"/>
      <c r="C95" s="205"/>
      <c r="D95" s="205"/>
      <c r="E95" s="205"/>
      <c r="F95" s="205"/>
      <c r="G95" s="205"/>
      <c r="H95" s="205"/>
      <c r="I95" s="205"/>
      <c r="J95" s="205"/>
    </row>
    <row r="96" spans="1:10" ht="20.100000000000001" customHeight="1">
      <c r="A96" s="131"/>
      <c r="B96" s="132"/>
      <c r="C96" s="169"/>
      <c r="D96" s="169"/>
      <c r="E96" s="169"/>
      <c r="F96" s="169"/>
      <c r="G96" s="13"/>
      <c r="H96" s="13"/>
      <c r="I96" s="13"/>
      <c r="J96" s="13"/>
    </row>
    <row r="97" spans="1:10" ht="20.100000000000001" customHeight="1">
      <c r="A97" s="131"/>
      <c r="B97" s="132"/>
      <c r="C97" s="126"/>
      <c r="D97" s="126"/>
      <c r="E97" s="126"/>
      <c r="F97" s="126"/>
      <c r="G97" s="13"/>
      <c r="H97" s="13"/>
      <c r="I97" s="13"/>
      <c r="J97" s="13"/>
    </row>
    <row r="98" spans="1:10" ht="20.100000000000001" customHeight="1">
      <c r="A98" s="131"/>
      <c r="B98" s="132"/>
      <c r="C98" s="169"/>
      <c r="D98" s="169"/>
      <c r="E98" s="169"/>
      <c r="F98" s="169"/>
      <c r="G98" s="13"/>
      <c r="H98" s="13"/>
      <c r="I98" s="13"/>
      <c r="J98" s="13"/>
    </row>
    <row r="99" spans="1:10" ht="20.100000000000001" customHeight="1">
      <c r="A99" s="131"/>
      <c r="B99" s="132"/>
      <c r="C99" s="169"/>
      <c r="D99" s="169"/>
      <c r="E99" s="169"/>
      <c r="F99" s="169"/>
      <c r="G99" s="13"/>
      <c r="H99" s="13"/>
      <c r="I99" s="13"/>
      <c r="J99" s="13"/>
    </row>
    <row r="100" spans="1:10" ht="20.100000000000001" customHeight="1">
      <c r="A100" s="98"/>
      <c r="B100" s="7"/>
      <c r="C100" s="169"/>
      <c r="D100" s="169"/>
      <c r="E100" s="169"/>
      <c r="F100" s="169"/>
      <c r="G100" s="13"/>
      <c r="H100" s="13"/>
      <c r="I100" s="13"/>
      <c r="J100" s="13"/>
    </row>
    <row r="101" spans="1:10" ht="20.100000000000001" customHeight="1">
      <c r="A101" s="98"/>
      <c r="B101" s="7"/>
      <c r="C101" s="169"/>
      <c r="D101" s="169"/>
      <c r="E101" s="169"/>
      <c r="F101" s="169"/>
      <c r="G101" s="13"/>
      <c r="H101" s="13"/>
      <c r="I101" s="13"/>
      <c r="J101" s="13"/>
    </row>
    <row r="102" spans="1:10" s="6" customFormat="1" ht="20.100000000000001" customHeight="1">
      <c r="A102" s="97"/>
      <c r="B102" s="7"/>
      <c r="C102" s="169"/>
      <c r="D102" s="169"/>
      <c r="E102" s="169"/>
      <c r="F102" s="169"/>
      <c r="G102" s="13"/>
      <c r="H102" s="13"/>
      <c r="I102" s="13"/>
      <c r="J102" s="13"/>
    </row>
    <row r="103" spans="1:10" ht="20.100000000000001" customHeight="1">
      <c r="A103" s="98"/>
      <c r="B103" s="7"/>
      <c r="C103" s="169"/>
      <c r="D103" s="169"/>
      <c r="E103" s="169"/>
      <c r="F103" s="169"/>
      <c r="G103" s="13"/>
      <c r="H103" s="13"/>
      <c r="I103" s="13"/>
      <c r="J103" s="13"/>
    </row>
    <row r="104" spans="1:10" ht="20.100000000000001" customHeight="1">
      <c r="A104" s="98"/>
      <c r="B104" s="7"/>
      <c r="C104" s="169"/>
      <c r="D104" s="169"/>
      <c r="E104" s="169"/>
      <c r="F104" s="169"/>
      <c r="G104" s="13"/>
      <c r="H104" s="13"/>
      <c r="I104" s="13"/>
      <c r="J104" s="13"/>
    </row>
    <row r="105" spans="1:10" s="6" customFormat="1" ht="20.100000000000001" customHeight="1">
      <c r="A105" s="97"/>
      <c r="B105" s="7"/>
      <c r="C105" s="159"/>
      <c r="D105" s="159"/>
      <c r="E105" s="159"/>
      <c r="F105" s="159"/>
      <c r="G105" s="13"/>
      <c r="H105" s="13"/>
      <c r="I105" s="13"/>
      <c r="J105" s="13"/>
    </row>
    <row r="106" spans="1:10" ht="20.100000000000001" customHeight="1">
      <c r="A106" s="98"/>
      <c r="B106" s="7"/>
      <c r="C106" s="169"/>
      <c r="D106" s="169"/>
      <c r="E106" s="169"/>
      <c r="F106" s="169"/>
      <c r="G106" s="169"/>
      <c r="H106" s="169"/>
      <c r="I106" s="169"/>
      <c r="J106" s="169"/>
    </row>
    <row r="107" spans="1:10" ht="20.100000000000001" customHeight="1">
      <c r="A107" s="98"/>
      <c r="B107" s="7"/>
      <c r="C107" s="169"/>
      <c r="D107" s="169"/>
      <c r="E107" s="169"/>
      <c r="F107" s="169"/>
      <c r="G107" s="13"/>
      <c r="H107" s="13"/>
      <c r="I107" s="13"/>
      <c r="J107" s="13"/>
    </row>
    <row r="108" spans="1:10" s="6" customFormat="1" ht="20.100000000000001" customHeight="1">
      <c r="A108" s="97"/>
      <c r="B108" s="7"/>
      <c r="C108" s="169"/>
      <c r="D108" s="169"/>
      <c r="E108" s="169"/>
      <c r="F108" s="169"/>
      <c r="G108" s="13"/>
      <c r="H108" s="13"/>
      <c r="I108" s="13"/>
      <c r="J108" s="13"/>
    </row>
    <row r="109" spans="1:10" s="6" customFormat="1" ht="20.100000000000001" customHeight="1">
      <c r="A109" s="205" t="s">
        <v>265</v>
      </c>
      <c r="B109" s="205"/>
      <c r="C109" s="205"/>
      <c r="D109" s="205"/>
      <c r="E109" s="205"/>
      <c r="F109" s="205"/>
      <c r="G109" s="205"/>
      <c r="H109" s="205"/>
      <c r="I109" s="205"/>
      <c r="J109" s="205"/>
    </row>
    <row r="110" spans="1:10" s="6" customFormat="1" ht="20.100000000000001" customHeight="1">
      <c r="A110" s="128" t="s">
        <v>340</v>
      </c>
      <c r="B110" s="135" t="s">
        <v>266</v>
      </c>
      <c r="C110" s="155">
        <f t="shared" ref="C110:J110" si="5">SUM(C111:C113)</f>
        <v>0</v>
      </c>
      <c r="D110" s="155">
        <f t="shared" si="5"/>
        <v>0</v>
      </c>
      <c r="E110" s="155">
        <f t="shared" si="5"/>
        <v>0</v>
      </c>
      <c r="F110" s="155">
        <f t="shared" si="5"/>
        <v>0</v>
      </c>
      <c r="G110" s="155">
        <f t="shared" si="5"/>
        <v>0</v>
      </c>
      <c r="H110" s="155">
        <f t="shared" si="5"/>
        <v>0</v>
      </c>
      <c r="I110" s="155">
        <f t="shared" si="5"/>
        <v>0</v>
      </c>
      <c r="J110" s="155">
        <f t="shared" si="5"/>
        <v>0</v>
      </c>
    </row>
    <row r="111" spans="1:10" s="6" customFormat="1" ht="20.100000000000001" customHeight="1">
      <c r="A111" s="98" t="s">
        <v>368</v>
      </c>
      <c r="B111" s="136" t="s">
        <v>267</v>
      </c>
      <c r="C111" s="169"/>
      <c r="D111" s="169"/>
      <c r="E111" s="169"/>
      <c r="F111" s="156">
        <f>'6.1. Інша інфо_1'!G66</f>
        <v>0</v>
      </c>
      <c r="G111" s="169"/>
      <c r="H111" s="169"/>
      <c r="I111" s="169"/>
      <c r="J111" s="169"/>
    </row>
    <row r="112" spans="1:10" s="6" customFormat="1" ht="20.100000000000001" customHeight="1">
      <c r="A112" s="98" t="s">
        <v>369</v>
      </c>
      <c r="B112" s="136" t="s">
        <v>268</v>
      </c>
      <c r="C112" s="169"/>
      <c r="D112" s="169"/>
      <c r="E112" s="169"/>
      <c r="F112" s="156">
        <f>'6.1. Інша інфо_1'!G69</f>
        <v>0</v>
      </c>
      <c r="G112" s="169"/>
      <c r="H112" s="169"/>
      <c r="I112" s="169"/>
      <c r="J112" s="169"/>
    </row>
    <row r="113" spans="1:10" s="6" customFormat="1" ht="20.100000000000001" customHeight="1">
      <c r="A113" s="98" t="s">
        <v>370</v>
      </c>
      <c r="B113" s="136" t="s">
        <v>269</v>
      </c>
      <c r="C113" s="169"/>
      <c r="D113" s="169"/>
      <c r="E113" s="169"/>
      <c r="F113" s="156">
        <f>'6.1. Інша інфо_1'!G72</f>
        <v>0</v>
      </c>
      <c r="G113" s="169"/>
      <c r="H113" s="169"/>
      <c r="I113" s="169"/>
      <c r="J113" s="169"/>
    </row>
    <row r="114" spans="1:10" s="6" customFormat="1" ht="20.100000000000001" customHeight="1">
      <c r="A114" s="97" t="s">
        <v>341</v>
      </c>
      <c r="B114" s="136" t="s">
        <v>270</v>
      </c>
      <c r="C114" s="155">
        <f t="shared" ref="C114:J114" si="6">SUM(C115:C117)</f>
        <v>0</v>
      </c>
      <c r="D114" s="155">
        <f t="shared" si="6"/>
        <v>0</v>
      </c>
      <c r="E114" s="155">
        <f t="shared" si="6"/>
        <v>0</v>
      </c>
      <c r="F114" s="155">
        <f t="shared" si="6"/>
        <v>0</v>
      </c>
      <c r="G114" s="155">
        <f t="shared" si="6"/>
        <v>0</v>
      </c>
      <c r="H114" s="155">
        <f t="shared" si="6"/>
        <v>0</v>
      </c>
      <c r="I114" s="155">
        <f t="shared" si="6"/>
        <v>0</v>
      </c>
      <c r="J114" s="155">
        <f t="shared" si="6"/>
        <v>0</v>
      </c>
    </row>
    <row r="115" spans="1:10" s="6" customFormat="1" ht="20.100000000000001" customHeight="1">
      <c r="A115" s="98" t="s">
        <v>368</v>
      </c>
      <c r="B115" s="136" t="s">
        <v>271</v>
      </c>
      <c r="C115" s="169"/>
      <c r="D115" s="169"/>
      <c r="E115" s="169"/>
      <c r="F115" s="156">
        <f>'6.1. Інша інфо_1'!J66</f>
        <v>0</v>
      </c>
      <c r="G115" s="169"/>
      <c r="H115" s="169"/>
      <c r="I115" s="169"/>
      <c r="J115" s="169"/>
    </row>
    <row r="116" spans="1:10" s="6" customFormat="1" ht="19.5" customHeight="1">
      <c r="A116" s="98" t="s">
        <v>369</v>
      </c>
      <c r="B116" s="136" t="s">
        <v>272</v>
      </c>
      <c r="C116" s="169"/>
      <c r="D116" s="169"/>
      <c r="E116" s="169"/>
      <c r="F116" s="156">
        <f>'6.1. Інша інфо_1'!J69</f>
        <v>0</v>
      </c>
      <c r="G116" s="169"/>
      <c r="H116" s="169"/>
      <c r="I116" s="169"/>
      <c r="J116" s="169"/>
    </row>
    <row r="117" spans="1:10" ht="19.5" customHeight="1">
      <c r="A117" s="133" t="s">
        <v>370</v>
      </c>
      <c r="B117" s="137" t="s">
        <v>273</v>
      </c>
      <c r="C117" s="169"/>
      <c r="D117" s="169"/>
      <c r="E117" s="169"/>
      <c r="F117" s="156">
        <f>'6.1. Інша інфо_1'!J72</f>
        <v>0</v>
      </c>
      <c r="G117" s="169"/>
      <c r="H117" s="169"/>
      <c r="I117" s="169"/>
      <c r="J117" s="169"/>
    </row>
    <row r="118" spans="1:10">
      <c r="A118" s="205" t="s">
        <v>274</v>
      </c>
      <c r="B118" s="205"/>
      <c r="C118" s="205"/>
      <c r="D118" s="205"/>
      <c r="E118" s="205"/>
      <c r="F118" s="205"/>
      <c r="G118" s="205"/>
      <c r="H118" s="205"/>
      <c r="I118" s="205"/>
      <c r="J118" s="205"/>
    </row>
    <row r="119" spans="1:10" s="28" customFormat="1" ht="56.25">
      <c r="A119" s="97" t="s">
        <v>329</v>
      </c>
      <c r="B119" s="136" t="s">
        <v>275</v>
      </c>
      <c r="C119" s="155">
        <f>SUM(C120:C122)</f>
        <v>0</v>
      </c>
      <c r="D119" s="155">
        <f>SUM(D120:D122)</f>
        <v>0</v>
      </c>
      <c r="E119" s="155">
        <f>SUM(E120:E122)</f>
        <v>0</v>
      </c>
      <c r="F119" s="193">
        <f>SUM(F120:F122)</f>
        <v>65.25</v>
      </c>
      <c r="G119" s="13" t="s">
        <v>185</v>
      </c>
      <c r="H119" s="13" t="s">
        <v>185</v>
      </c>
      <c r="I119" s="13" t="s">
        <v>185</v>
      </c>
      <c r="J119" s="13" t="s">
        <v>185</v>
      </c>
    </row>
    <row r="120" spans="1:10" s="28" customFormat="1">
      <c r="A120" s="9" t="s">
        <v>203</v>
      </c>
      <c r="B120" s="136" t="s">
        <v>276</v>
      </c>
      <c r="C120" s="121">
        <f>'6.1. Інша інфо_1'!D12</f>
        <v>0</v>
      </c>
      <c r="D120" s="121">
        <f>'6.1. Інша інфо_1'!F12</f>
        <v>0</v>
      </c>
      <c r="E120" s="121">
        <f>'6.1. Інша інфо_1'!H12</f>
        <v>0</v>
      </c>
      <c r="F120" s="121">
        <f>'6.1. Інша інфо_1'!J12</f>
        <v>1</v>
      </c>
      <c r="G120" s="13" t="s">
        <v>185</v>
      </c>
      <c r="H120" s="13" t="s">
        <v>185</v>
      </c>
      <c r="I120" s="13" t="s">
        <v>185</v>
      </c>
      <c r="J120" s="13" t="s">
        <v>185</v>
      </c>
    </row>
    <row r="121" spans="1:10" s="28" customFormat="1">
      <c r="A121" s="9" t="s">
        <v>211</v>
      </c>
      <c r="B121" s="136" t="s">
        <v>277</v>
      </c>
      <c r="C121" s="121">
        <f>'6.1. Інша інфо_1'!D13</f>
        <v>0</v>
      </c>
      <c r="D121" s="121">
        <f>'6.1. Інша інфо_1'!F13</f>
        <v>0</v>
      </c>
      <c r="E121" s="121">
        <f>'6.1. Інша інфо_1'!H13</f>
        <v>0</v>
      </c>
      <c r="F121" s="194">
        <f>'6.1. Інша інфо_1'!J13</f>
        <v>11.5</v>
      </c>
      <c r="G121" s="13" t="s">
        <v>185</v>
      </c>
      <c r="H121" s="13" t="s">
        <v>185</v>
      </c>
      <c r="I121" s="13" t="s">
        <v>185</v>
      </c>
      <c r="J121" s="13" t="s">
        <v>185</v>
      </c>
    </row>
    <row r="122" spans="1:10" s="28" customFormat="1">
      <c r="A122" s="9" t="s">
        <v>204</v>
      </c>
      <c r="B122" s="136" t="s">
        <v>278</v>
      </c>
      <c r="C122" s="121">
        <f>'6.1. Інша інфо_1'!D14</f>
        <v>0</v>
      </c>
      <c r="D122" s="121">
        <f>'6.1. Інша інфо_1'!F14</f>
        <v>0</v>
      </c>
      <c r="E122" s="121">
        <f>'6.1. Інша інфо_1'!H14</f>
        <v>0</v>
      </c>
      <c r="F122" s="194">
        <f>'6.1. Інша інфо_1'!J14</f>
        <v>52.75</v>
      </c>
      <c r="G122" s="13" t="s">
        <v>185</v>
      </c>
      <c r="H122" s="13" t="s">
        <v>185</v>
      </c>
      <c r="I122" s="13" t="s">
        <v>185</v>
      </c>
      <c r="J122" s="13" t="s">
        <v>185</v>
      </c>
    </row>
    <row r="123" spans="1:10" s="28" customFormat="1">
      <c r="A123" s="97" t="s">
        <v>5</v>
      </c>
      <c r="B123" s="136" t="s">
        <v>279</v>
      </c>
      <c r="C123" s="155">
        <f>'I. Фін результат'!C103</f>
        <v>0</v>
      </c>
      <c r="D123" s="155">
        <f>'I. Фін результат'!D103</f>
        <v>0</v>
      </c>
      <c r="E123" s="155">
        <f>'I. Фін результат'!E103</f>
        <v>0</v>
      </c>
      <c r="F123" s="155">
        <f>'I. Фін результат'!F103</f>
        <v>9021</v>
      </c>
      <c r="G123" s="13" t="s">
        <v>185</v>
      </c>
      <c r="H123" s="13" t="s">
        <v>185</v>
      </c>
      <c r="I123" s="13" t="s">
        <v>185</v>
      </c>
      <c r="J123" s="13" t="s">
        <v>185</v>
      </c>
    </row>
    <row r="124" spans="1:10" s="28" customFormat="1" ht="37.5">
      <c r="A124" s="97" t="s">
        <v>371</v>
      </c>
      <c r="B124" s="136" t="s">
        <v>280</v>
      </c>
      <c r="C124" s="165">
        <f>'6.1. Інша інфо_1'!D23</f>
        <v>0</v>
      </c>
      <c r="D124" s="165">
        <f>'6.1. Інша інфо_1'!F23</f>
        <v>0</v>
      </c>
      <c r="E124" s="165">
        <f>'6.1. Інша інфо_1'!H23</f>
        <v>0</v>
      </c>
      <c r="F124" s="165">
        <f>'6.1. Інша інфо_1'!J23</f>
        <v>567</v>
      </c>
      <c r="G124" s="13" t="s">
        <v>185</v>
      </c>
      <c r="H124" s="13" t="s">
        <v>185</v>
      </c>
      <c r="I124" s="13" t="s">
        <v>185</v>
      </c>
      <c r="J124" s="13" t="s">
        <v>185</v>
      </c>
    </row>
    <row r="125" spans="1:10" s="28" customFormat="1">
      <c r="A125" s="9" t="s">
        <v>203</v>
      </c>
      <c r="B125" s="136" t="s">
        <v>281</v>
      </c>
      <c r="C125" s="164">
        <f>'6.1. Інша інфо_1'!D24</f>
        <v>0</v>
      </c>
      <c r="D125" s="164">
        <f>'6.1. Інша інфо_1'!F24</f>
        <v>0</v>
      </c>
      <c r="E125" s="164">
        <f>'6.1. Інша інфо_1'!H24</f>
        <v>0</v>
      </c>
      <c r="F125" s="164">
        <f>'6.1. Інша інфо_1'!J24</f>
        <v>32</v>
      </c>
      <c r="G125" s="13" t="s">
        <v>185</v>
      </c>
      <c r="H125" s="13" t="s">
        <v>185</v>
      </c>
      <c r="I125" s="13" t="s">
        <v>185</v>
      </c>
      <c r="J125" s="13" t="s">
        <v>185</v>
      </c>
    </row>
    <row r="126" spans="1:10" s="28" customFormat="1">
      <c r="A126" s="9" t="s">
        <v>211</v>
      </c>
      <c r="B126" s="136" t="s">
        <v>282</v>
      </c>
      <c r="C126" s="164">
        <f>'6.1. Інша інфо_1'!D25</f>
        <v>0</v>
      </c>
      <c r="D126" s="164">
        <f>'6.1. Інша інфо_1'!F25</f>
        <v>0</v>
      </c>
      <c r="E126" s="164">
        <f>'6.1. Інша інфо_1'!H25</f>
        <v>0</v>
      </c>
      <c r="F126" s="164">
        <f>'6.1. Інша інфо_1'!J25</f>
        <v>130</v>
      </c>
      <c r="G126" s="13" t="s">
        <v>185</v>
      </c>
      <c r="H126" s="13" t="s">
        <v>185</v>
      </c>
      <c r="I126" s="13" t="s">
        <v>185</v>
      </c>
      <c r="J126" s="13" t="s">
        <v>185</v>
      </c>
    </row>
    <row r="127" spans="1:10" s="28" customFormat="1">
      <c r="A127" s="9" t="s">
        <v>204</v>
      </c>
      <c r="B127" s="136" t="s">
        <v>283</v>
      </c>
      <c r="C127" s="164">
        <f>'6.1. Інша інфо_1'!D26</f>
        <v>0</v>
      </c>
      <c r="D127" s="164">
        <f>'6.1. Інша інфо_1'!F26</f>
        <v>0</v>
      </c>
      <c r="E127" s="164">
        <f>'6.1. Інша інфо_1'!H26</f>
        <v>0</v>
      </c>
      <c r="F127" s="164">
        <f>'6.1. Інша інфо_1'!J26</f>
        <v>405</v>
      </c>
      <c r="G127" s="13" t="s">
        <v>185</v>
      </c>
      <c r="H127" s="13" t="s">
        <v>185</v>
      </c>
      <c r="I127" s="13" t="s">
        <v>185</v>
      </c>
      <c r="J127" s="13" t="s">
        <v>185</v>
      </c>
    </row>
    <row r="128" spans="1:10" s="28" customFormat="1">
      <c r="A128" s="76"/>
      <c r="C128" s="65"/>
      <c r="D128" s="77"/>
      <c r="E128" s="77"/>
      <c r="F128" s="77"/>
      <c r="G128" s="36"/>
      <c r="H128" s="36"/>
      <c r="I128" s="36"/>
      <c r="J128" s="36"/>
    </row>
    <row r="129" spans="1:10" s="28" customFormat="1">
      <c r="A129" s="76"/>
      <c r="C129" s="65"/>
      <c r="D129" s="77"/>
      <c r="E129" s="77"/>
      <c r="F129" s="77"/>
      <c r="G129" s="36"/>
      <c r="H129" s="36"/>
      <c r="I129" s="36"/>
      <c r="J129" s="36"/>
    </row>
    <row r="130" spans="1:10" s="28" customFormat="1">
      <c r="A130" s="68" t="s">
        <v>407</v>
      </c>
      <c r="B130" s="1"/>
      <c r="C130" s="218" t="s">
        <v>110</v>
      </c>
      <c r="D130" s="219"/>
      <c r="E130" s="219"/>
      <c r="F130" s="219"/>
      <c r="G130" s="15"/>
      <c r="H130" s="220" t="s">
        <v>425</v>
      </c>
      <c r="I130" s="221"/>
      <c r="J130" s="221"/>
    </row>
    <row r="131" spans="1:10" s="28" customFormat="1">
      <c r="A131" s="28" t="s">
        <v>84</v>
      </c>
      <c r="B131" s="3"/>
      <c r="C131" s="199" t="s">
        <v>85</v>
      </c>
      <c r="D131" s="199"/>
      <c r="E131" s="199"/>
      <c r="F131" s="199"/>
      <c r="G131" s="30"/>
      <c r="H131" s="213" t="s">
        <v>106</v>
      </c>
      <c r="I131" s="213"/>
      <c r="J131" s="213"/>
    </row>
    <row r="132" spans="1:10" s="28" customFormat="1">
      <c r="A132" s="60"/>
      <c r="F132" s="3"/>
      <c r="G132" s="3"/>
      <c r="H132" s="3"/>
      <c r="I132" s="3"/>
      <c r="J132" s="3"/>
    </row>
    <row r="133" spans="1:10" s="28" customFormat="1">
      <c r="A133" s="60"/>
      <c r="F133" s="3"/>
      <c r="G133" s="3"/>
      <c r="H133" s="3"/>
      <c r="I133" s="3"/>
      <c r="J133" s="3"/>
    </row>
    <row r="134" spans="1:10" s="28" customFormat="1">
      <c r="A134" s="60"/>
      <c r="F134" s="3"/>
      <c r="G134" s="3"/>
      <c r="H134" s="3"/>
      <c r="I134" s="3"/>
      <c r="J134" s="3"/>
    </row>
    <row r="135" spans="1:10" s="28" customFormat="1">
      <c r="A135" s="60"/>
      <c r="F135" s="3"/>
      <c r="G135" s="3"/>
      <c r="H135" s="3"/>
      <c r="I135" s="3"/>
      <c r="J135" s="3"/>
    </row>
    <row r="136" spans="1:10" s="28" customFormat="1">
      <c r="A136" s="60"/>
      <c r="F136" s="3"/>
      <c r="G136" s="3"/>
      <c r="H136" s="3"/>
      <c r="I136" s="3"/>
      <c r="J136" s="3"/>
    </row>
    <row r="137" spans="1:10" s="28" customFormat="1">
      <c r="A137" s="60"/>
      <c r="F137" s="3"/>
      <c r="G137" s="3"/>
      <c r="H137" s="3"/>
      <c r="I137" s="3"/>
      <c r="J137" s="3"/>
    </row>
    <row r="138" spans="1:10" s="28" customFormat="1">
      <c r="A138" s="60"/>
      <c r="F138" s="3"/>
      <c r="G138" s="3"/>
      <c r="H138" s="3"/>
      <c r="I138" s="3"/>
      <c r="J138" s="3"/>
    </row>
    <row r="139" spans="1:10" s="28" customFormat="1">
      <c r="A139" s="60"/>
      <c r="F139" s="3"/>
      <c r="G139" s="3"/>
      <c r="H139" s="3"/>
      <c r="I139" s="3"/>
      <c r="J139" s="3"/>
    </row>
    <row r="140" spans="1:10" s="28" customFormat="1">
      <c r="A140" s="60"/>
      <c r="F140" s="3"/>
      <c r="G140" s="3"/>
      <c r="H140" s="3"/>
      <c r="I140" s="3"/>
      <c r="J140" s="3"/>
    </row>
    <row r="141" spans="1:10" s="28" customFormat="1">
      <c r="A141" s="60"/>
      <c r="F141" s="3"/>
      <c r="G141" s="3"/>
      <c r="H141" s="3"/>
      <c r="I141" s="3"/>
      <c r="J141" s="3"/>
    </row>
    <row r="142" spans="1:10" s="28" customFormat="1">
      <c r="A142" s="60"/>
      <c r="F142" s="3"/>
      <c r="G142" s="3"/>
      <c r="H142" s="3"/>
      <c r="I142" s="3"/>
      <c r="J142" s="3"/>
    </row>
    <row r="143" spans="1:10" s="28" customFormat="1">
      <c r="A143" s="60"/>
      <c r="F143" s="3"/>
      <c r="G143" s="3"/>
      <c r="H143" s="3"/>
      <c r="I143" s="3"/>
      <c r="J143" s="3"/>
    </row>
    <row r="144" spans="1:10" s="28" customFormat="1">
      <c r="A144" s="60"/>
      <c r="F144" s="3"/>
      <c r="G144" s="3"/>
      <c r="H144" s="3"/>
      <c r="I144" s="3"/>
      <c r="J144" s="3"/>
    </row>
    <row r="145" spans="1:10" s="28" customFormat="1">
      <c r="A145" s="60"/>
      <c r="F145" s="3"/>
      <c r="G145" s="3"/>
      <c r="H145" s="3"/>
      <c r="I145" s="3"/>
      <c r="J145" s="3"/>
    </row>
    <row r="146" spans="1:10" s="28" customFormat="1">
      <c r="A146" s="60"/>
      <c r="F146" s="3"/>
      <c r="G146" s="3"/>
      <c r="H146" s="3"/>
      <c r="I146" s="3"/>
      <c r="J146" s="3"/>
    </row>
    <row r="147" spans="1:10" s="28" customFormat="1">
      <c r="A147" s="60"/>
      <c r="F147" s="3"/>
      <c r="G147" s="3"/>
      <c r="H147" s="3"/>
      <c r="I147" s="3"/>
      <c r="J147" s="3"/>
    </row>
    <row r="148" spans="1:10" s="28" customFormat="1">
      <c r="A148" s="60"/>
      <c r="F148" s="3"/>
      <c r="G148" s="3"/>
      <c r="H148" s="3"/>
      <c r="I148" s="3"/>
      <c r="J148" s="3"/>
    </row>
    <row r="149" spans="1:10" s="28" customFormat="1">
      <c r="A149" s="60"/>
      <c r="F149" s="3"/>
      <c r="G149" s="3"/>
      <c r="H149" s="3"/>
      <c r="I149" s="3"/>
      <c r="J149" s="3"/>
    </row>
    <row r="150" spans="1:10" s="28" customFormat="1">
      <c r="A150" s="60"/>
      <c r="F150" s="3"/>
      <c r="G150" s="3"/>
      <c r="H150" s="3"/>
      <c r="I150" s="3"/>
      <c r="J150" s="3"/>
    </row>
    <row r="151" spans="1:10" s="28" customFormat="1">
      <c r="A151" s="60"/>
      <c r="F151" s="3"/>
      <c r="G151" s="3"/>
      <c r="H151" s="3"/>
      <c r="I151" s="3"/>
      <c r="J151" s="3"/>
    </row>
    <row r="152" spans="1:10" s="28" customFormat="1">
      <c r="A152" s="60"/>
      <c r="F152" s="3"/>
      <c r="G152" s="3"/>
      <c r="H152" s="3"/>
      <c r="I152" s="3"/>
      <c r="J152" s="3"/>
    </row>
    <row r="153" spans="1:10" s="28" customFormat="1">
      <c r="A153" s="60"/>
      <c r="F153" s="3"/>
      <c r="G153" s="3"/>
      <c r="H153" s="3"/>
      <c r="I153" s="3"/>
      <c r="J153" s="3"/>
    </row>
    <row r="154" spans="1:10" s="28" customFormat="1">
      <c r="A154" s="60"/>
      <c r="F154" s="3"/>
      <c r="G154" s="3"/>
      <c r="H154" s="3"/>
      <c r="I154" s="3"/>
      <c r="J154" s="3"/>
    </row>
    <row r="155" spans="1:10" s="28" customFormat="1">
      <c r="A155" s="60"/>
      <c r="F155" s="3"/>
      <c r="G155" s="3"/>
      <c r="H155" s="3"/>
      <c r="I155" s="3"/>
      <c r="J155" s="3"/>
    </row>
    <row r="156" spans="1:10" s="28" customFormat="1">
      <c r="A156" s="60"/>
      <c r="F156" s="3"/>
      <c r="G156" s="3"/>
      <c r="H156" s="3"/>
      <c r="I156" s="3"/>
      <c r="J156" s="3"/>
    </row>
    <row r="157" spans="1:10" s="28" customFormat="1">
      <c r="A157" s="60"/>
      <c r="F157" s="3"/>
      <c r="G157" s="3"/>
      <c r="H157" s="3"/>
      <c r="I157" s="3"/>
      <c r="J157" s="3"/>
    </row>
    <row r="158" spans="1:10" s="28" customFormat="1">
      <c r="A158" s="60"/>
      <c r="F158" s="3"/>
      <c r="G158" s="3"/>
      <c r="H158" s="3"/>
      <c r="I158" s="3"/>
      <c r="J158" s="3"/>
    </row>
    <row r="159" spans="1:10" s="28" customFormat="1">
      <c r="A159" s="60"/>
      <c r="F159" s="3"/>
      <c r="G159" s="3"/>
      <c r="H159" s="3"/>
      <c r="I159" s="3"/>
      <c r="J159" s="3"/>
    </row>
    <row r="160" spans="1:10" s="28" customFormat="1">
      <c r="A160" s="60"/>
      <c r="F160" s="3"/>
      <c r="G160" s="3"/>
      <c r="H160" s="3"/>
      <c r="I160" s="3"/>
      <c r="J160" s="3"/>
    </row>
    <row r="161" spans="1:10" s="28" customFormat="1">
      <c r="A161" s="60"/>
      <c r="F161" s="3"/>
      <c r="G161" s="3"/>
      <c r="H161" s="3"/>
      <c r="I161" s="3"/>
      <c r="J161" s="3"/>
    </row>
    <row r="162" spans="1:10" s="28" customFormat="1">
      <c r="A162" s="60"/>
      <c r="F162" s="3"/>
      <c r="G162" s="3"/>
      <c r="H162" s="3"/>
      <c r="I162" s="3"/>
      <c r="J162" s="3"/>
    </row>
    <row r="163" spans="1:10" s="28" customFormat="1">
      <c r="A163" s="60"/>
      <c r="F163" s="3"/>
      <c r="G163" s="3"/>
      <c r="H163" s="3"/>
      <c r="I163" s="3"/>
      <c r="J163" s="3"/>
    </row>
    <row r="164" spans="1:10" s="28" customFormat="1">
      <c r="A164" s="60"/>
      <c r="F164" s="3"/>
      <c r="G164" s="3"/>
      <c r="H164" s="3"/>
      <c r="I164" s="3"/>
      <c r="J164" s="3"/>
    </row>
    <row r="165" spans="1:10" s="28" customFormat="1">
      <c r="A165" s="60"/>
      <c r="F165" s="3"/>
      <c r="G165" s="3"/>
      <c r="H165" s="3"/>
      <c r="I165" s="3"/>
      <c r="J165" s="3"/>
    </row>
    <row r="166" spans="1:10" s="28" customFormat="1">
      <c r="A166" s="60"/>
      <c r="F166" s="3"/>
      <c r="G166" s="3"/>
      <c r="H166" s="3"/>
      <c r="I166" s="3"/>
      <c r="J166" s="3"/>
    </row>
    <row r="167" spans="1:10" s="28" customFormat="1">
      <c r="A167" s="60"/>
      <c r="F167" s="3"/>
      <c r="G167" s="3"/>
      <c r="H167" s="3"/>
      <c r="I167" s="3"/>
      <c r="J167" s="3"/>
    </row>
    <row r="168" spans="1:10" s="28" customFormat="1">
      <c r="A168" s="60"/>
      <c r="F168" s="3"/>
      <c r="G168" s="3"/>
      <c r="H168" s="3"/>
      <c r="I168" s="3"/>
      <c r="J168" s="3"/>
    </row>
    <row r="169" spans="1:10" s="28" customFormat="1">
      <c r="A169" s="60"/>
      <c r="F169" s="3"/>
      <c r="G169" s="3"/>
      <c r="H169" s="3"/>
      <c r="I169" s="3"/>
      <c r="J169" s="3"/>
    </row>
    <row r="170" spans="1:10" s="28" customFormat="1">
      <c r="A170" s="60"/>
      <c r="F170" s="3"/>
      <c r="G170" s="3"/>
      <c r="H170" s="3"/>
      <c r="I170" s="3"/>
      <c r="J170" s="3"/>
    </row>
    <row r="171" spans="1:10" s="28" customFormat="1">
      <c r="A171" s="60"/>
      <c r="F171" s="3"/>
      <c r="G171" s="3"/>
      <c r="H171" s="3"/>
      <c r="I171" s="3"/>
      <c r="J171" s="3"/>
    </row>
    <row r="172" spans="1:10" s="28" customFormat="1">
      <c r="A172" s="60"/>
      <c r="F172" s="3"/>
      <c r="G172" s="3"/>
      <c r="H172" s="3"/>
      <c r="I172" s="3"/>
      <c r="J172" s="3"/>
    </row>
    <row r="173" spans="1:10" s="28" customFormat="1">
      <c r="A173" s="60"/>
      <c r="F173" s="3"/>
      <c r="G173" s="3"/>
      <c r="H173" s="3"/>
      <c r="I173" s="3"/>
      <c r="J173" s="3"/>
    </row>
    <row r="174" spans="1:10" s="28" customFormat="1">
      <c r="A174" s="60"/>
      <c r="F174" s="3"/>
      <c r="G174" s="3"/>
      <c r="H174" s="3"/>
      <c r="I174" s="3"/>
      <c r="J174" s="3"/>
    </row>
    <row r="175" spans="1:10" s="28" customFormat="1">
      <c r="A175" s="60"/>
      <c r="F175" s="3"/>
      <c r="G175" s="3"/>
      <c r="H175" s="3"/>
      <c r="I175" s="3"/>
      <c r="J175" s="3"/>
    </row>
    <row r="176" spans="1:10" s="28" customFormat="1">
      <c r="A176" s="60"/>
      <c r="F176" s="3"/>
      <c r="G176" s="3"/>
      <c r="H176" s="3"/>
      <c r="I176" s="3"/>
      <c r="J176" s="3"/>
    </row>
    <row r="177" spans="1:10" s="28" customFormat="1">
      <c r="A177" s="60"/>
      <c r="F177" s="3"/>
      <c r="G177" s="3"/>
      <c r="H177" s="3"/>
      <c r="I177" s="3"/>
      <c r="J177" s="3"/>
    </row>
    <row r="178" spans="1:10" s="28" customFormat="1">
      <c r="A178" s="60"/>
      <c r="F178" s="3"/>
      <c r="G178" s="3"/>
      <c r="H178" s="3"/>
      <c r="I178" s="3"/>
      <c r="J178" s="3"/>
    </row>
    <row r="179" spans="1:10" s="28" customFormat="1">
      <c r="A179" s="60"/>
      <c r="F179" s="3"/>
      <c r="G179" s="3"/>
      <c r="H179" s="3"/>
      <c r="I179" s="3"/>
      <c r="J179" s="3"/>
    </row>
    <row r="180" spans="1:10" s="28" customFormat="1">
      <c r="A180" s="60"/>
      <c r="F180" s="3"/>
      <c r="G180" s="3"/>
      <c r="H180" s="3"/>
      <c r="I180" s="3"/>
      <c r="J180" s="3"/>
    </row>
    <row r="181" spans="1:10" s="28" customFormat="1">
      <c r="A181" s="60"/>
      <c r="F181" s="3"/>
      <c r="G181" s="3"/>
      <c r="H181" s="3"/>
      <c r="I181" s="3"/>
      <c r="J181" s="3"/>
    </row>
    <row r="182" spans="1:10" s="28" customFormat="1">
      <c r="A182" s="60"/>
      <c r="F182" s="3"/>
      <c r="G182" s="3"/>
      <c r="H182" s="3"/>
      <c r="I182" s="3"/>
      <c r="J182" s="3"/>
    </row>
    <row r="183" spans="1:10" s="28" customFormat="1">
      <c r="A183" s="60"/>
      <c r="F183" s="3"/>
      <c r="G183" s="3"/>
      <c r="H183" s="3"/>
      <c r="I183" s="3"/>
      <c r="J183" s="3"/>
    </row>
    <row r="184" spans="1:10" s="28" customFormat="1">
      <c r="A184" s="60"/>
      <c r="F184" s="3"/>
      <c r="G184" s="3"/>
      <c r="H184" s="3"/>
      <c r="I184" s="3"/>
      <c r="J184" s="3"/>
    </row>
    <row r="185" spans="1:10" s="28" customFormat="1">
      <c r="A185" s="60"/>
      <c r="F185" s="3"/>
      <c r="G185" s="3"/>
      <c r="H185" s="3"/>
      <c r="I185" s="3"/>
      <c r="J185" s="3"/>
    </row>
    <row r="186" spans="1:10" s="28" customFormat="1">
      <c r="A186" s="60"/>
      <c r="F186" s="3"/>
      <c r="G186" s="3"/>
      <c r="H186" s="3"/>
      <c r="I186" s="3"/>
      <c r="J186" s="3"/>
    </row>
    <row r="187" spans="1:10" s="28" customFormat="1">
      <c r="A187" s="60"/>
      <c r="F187" s="3"/>
      <c r="G187" s="3"/>
      <c r="H187" s="3"/>
      <c r="I187" s="3"/>
      <c r="J187" s="3"/>
    </row>
    <row r="188" spans="1:10" s="28" customFormat="1">
      <c r="A188" s="60"/>
      <c r="F188" s="3"/>
      <c r="G188" s="3"/>
      <c r="H188" s="3"/>
      <c r="I188" s="3"/>
      <c r="J188" s="3"/>
    </row>
    <row r="189" spans="1:10" s="28" customFormat="1">
      <c r="A189" s="60"/>
      <c r="F189" s="3"/>
      <c r="G189" s="3"/>
      <c r="H189" s="3"/>
      <c r="I189" s="3"/>
      <c r="J189" s="3"/>
    </row>
    <row r="190" spans="1:10" s="28" customFormat="1">
      <c r="A190" s="60"/>
      <c r="F190" s="3"/>
      <c r="G190" s="3"/>
      <c r="H190" s="3"/>
      <c r="I190" s="3"/>
      <c r="J190" s="3"/>
    </row>
    <row r="191" spans="1:10" s="28" customFormat="1">
      <c r="A191" s="60"/>
      <c r="F191" s="3"/>
      <c r="G191" s="3"/>
      <c r="H191" s="3"/>
      <c r="I191" s="3"/>
      <c r="J191" s="3"/>
    </row>
    <row r="192" spans="1:10" s="28" customFormat="1">
      <c r="A192" s="60"/>
      <c r="F192" s="3"/>
      <c r="G192" s="3"/>
      <c r="H192" s="3"/>
      <c r="I192" s="3"/>
      <c r="J192" s="3"/>
    </row>
    <row r="193" spans="1:10" s="28" customFormat="1">
      <c r="A193" s="60"/>
      <c r="F193" s="3"/>
      <c r="G193" s="3"/>
      <c r="H193" s="3"/>
      <c r="I193" s="3"/>
      <c r="J193" s="3"/>
    </row>
    <row r="194" spans="1:10" s="28" customFormat="1">
      <c r="A194" s="60"/>
      <c r="F194" s="3"/>
      <c r="G194" s="3"/>
      <c r="H194" s="3"/>
      <c r="I194" s="3"/>
      <c r="J194" s="3"/>
    </row>
    <row r="195" spans="1:10" s="28" customFormat="1">
      <c r="A195" s="60"/>
      <c r="F195" s="3"/>
      <c r="G195" s="3"/>
      <c r="H195" s="3"/>
      <c r="I195" s="3"/>
      <c r="J195" s="3"/>
    </row>
    <row r="196" spans="1:10" s="28" customFormat="1">
      <c r="A196" s="60"/>
      <c r="F196" s="3"/>
      <c r="G196" s="3"/>
      <c r="H196" s="3"/>
      <c r="I196" s="3"/>
      <c r="J196" s="3"/>
    </row>
    <row r="197" spans="1:10" s="28" customFormat="1">
      <c r="A197" s="60"/>
      <c r="F197" s="3"/>
      <c r="G197" s="3"/>
      <c r="H197" s="3"/>
      <c r="I197" s="3"/>
      <c r="J197" s="3"/>
    </row>
    <row r="198" spans="1:10" s="28" customFormat="1">
      <c r="A198" s="60"/>
      <c r="F198" s="3"/>
      <c r="G198" s="3"/>
      <c r="H198" s="3"/>
      <c r="I198" s="3"/>
      <c r="J198" s="3"/>
    </row>
    <row r="199" spans="1:10" s="28" customFormat="1">
      <c r="A199" s="60"/>
      <c r="F199" s="3"/>
      <c r="G199" s="3"/>
      <c r="H199" s="3"/>
      <c r="I199" s="3"/>
      <c r="J199" s="3"/>
    </row>
    <row r="200" spans="1:10" s="28" customFormat="1">
      <c r="A200" s="60"/>
      <c r="F200" s="3"/>
      <c r="G200" s="3"/>
      <c r="H200" s="3"/>
      <c r="I200" s="3"/>
      <c r="J200" s="3"/>
    </row>
    <row r="201" spans="1:10" s="28" customFormat="1">
      <c r="A201" s="60"/>
      <c r="F201" s="3"/>
      <c r="G201" s="3"/>
      <c r="H201" s="3"/>
      <c r="I201" s="3"/>
      <c r="J201" s="3"/>
    </row>
    <row r="202" spans="1:10" s="28" customFormat="1">
      <c r="A202" s="60"/>
      <c r="F202" s="3"/>
      <c r="G202" s="3"/>
      <c r="H202" s="3"/>
      <c r="I202" s="3"/>
      <c r="J202" s="3"/>
    </row>
    <row r="203" spans="1:10" s="28" customFormat="1">
      <c r="A203" s="60"/>
      <c r="F203" s="3"/>
      <c r="G203" s="3"/>
      <c r="H203" s="3"/>
      <c r="I203" s="3"/>
      <c r="J203" s="3"/>
    </row>
    <row r="204" spans="1:10" s="28" customFormat="1">
      <c r="A204" s="60"/>
      <c r="F204" s="3"/>
      <c r="G204" s="3"/>
      <c r="H204" s="3"/>
      <c r="I204" s="3"/>
      <c r="J204" s="3"/>
    </row>
    <row r="205" spans="1:10" s="28" customFormat="1">
      <c r="A205" s="60"/>
      <c r="F205" s="3"/>
      <c r="G205" s="3"/>
      <c r="H205" s="3"/>
      <c r="I205" s="3"/>
      <c r="J205" s="3"/>
    </row>
    <row r="206" spans="1:10" s="28" customFormat="1">
      <c r="A206" s="60"/>
      <c r="F206" s="3"/>
      <c r="G206" s="3"/>
      <c r="H206" s="3"/>
      <c r="I206" s="3"/>
      <c r="J206" s="3"/>
    </row>
    <row r="207" spans="1:10" s="28" customFormat="1">
      <c r="A207" s="60"/>
      <c r="F207" s="3"/>
      <c r="G207" s="3"/>
      <c r="H207" s="3"/>
      <c r="I207" s="3"/>
      <c r="J207" s="3"/>
    </row>
    <row r="208" spans="1:10" s="28" customFormat="1">
      <c r="A208" s="60"/>
      <c r="F208" s="3"/>
      <c r="G208" s="3"/>
      <c r="H208" s="3"/>
      <c r="I208" s="3"/>
      <c r="J208" s="3"/>
    </row>
    <row r="209" spans="1:10" s="28" customFormat="1">
      <c r="A209" s="60"/>
      <c r="F209" s="3"/>
      <c r="G209" s="3"/>
      <c r="H209" s="3"/>
      <c r="I209" s="3"/>
      <c r="J209" s="3"/>
    </row>
    <row r="210" spans="1:10" s="28" customFormat="1">
      <c r="A210" s="60"/>
      <c r="F210" s="3"/>
      <c r="G210" s="3"/>
      <c r="H210" s="3"/>
      <c r="I210" s="3"/>
      <c r="J210" s="3"/>
    </row>
    <row r="211" spans="1:10" s="28" customFormat="1">
      <c r="A211" s="60"/>
      <c r="F211" s="3"/>
      <c r="G211" s="3"/>
      <c r="H211" s="3"/>
      <c r="I211" s="3"/>
      <c r="J211" s="3"/>
    </row>
    <row r="212" spans="1:10" s="28" customFormat="1">
      <c r="A212" s="60"/>
      <c r="F212" s="3"/>
      <c r="G212" s="3"/>
      <c r="H212" s="3"/>
      <c r="I212" s="3"/>
      <c r="J212" s="3"/>
    </row>
    <row r="213" spans="1:10" s="28" customFormat="1">
      <c r="A213" s="60"/>
      <c r="F213" s="3"/>
      <c r="G213" s="3"/>
      <c r="H213" s="3"/>
      <c r="I213" s="3"/>
      <c r="J213" s="3"/>
    </row>
    <row r="214" spans="1:10" s="28" customFormat="1">
      <c r="A214" s="60"/>
      <c r="F214" s="3"/>
      <c r="G214" s="3"/>
      <c r="H214" s="3"/>
      <c r="I214" s="3"/>
      <c r="J214" s="3"/>
    </row>
    <row r="215" spans="1:10" s="28" customFormat="1">
      <c r="A215" s="60"/>
      <c r="F215" s="3"/>
      <c r="G215" s="3"/>
      <c r="H215" s="3"/>
      <c r="I215" s="3"/>
      <c r="J215" s="3"/>
    </row>
    <row r="216" spans="1:10" s="28" customFormat="1">
      <c r="A216" s="60"/>
      <c r="F216" s="3"/>
      <c r="G216" s="3"/>
      <c r="H216" s="3"/>
      <c r="I216" s="3"/>
      <c r="J216" s="3"/>
    </row>
    <row r="217" spans="1:10" s="28" customFormat="1">
      <c r="A217" s="60"/>
      <c r="F217" s="3"/>
      <c r="G217" s="3"/>
      <c r="H217" s="3"/>
      <c r="I217" s="3"/>
      <c r="J217" s="3"/>
    </row>
    <row r="218" spans="1:10" s="28" customFormat="1">
      <c r="A218" s="60"/>
      <c r="F218" s="3"/>
      <c r="G218" s="3"/>
      <c r="H218" s="3"/>
      <c r="I218" s="3"/>
      <c r="J218" s="3"/>
    </row>
    <row r="219" spans="1:10" s="28" customFormat="1">
      <c r="A219" s="60"/>
      <c r="F219" s="3"/>
      <c r="G219" s="3"/>
      <c r="H219" s="3"/>
      <c r="I219" s="3"/>
      <c r="J219" s="3"/>
    </row>
    <row r="220" spans="1:10" s="28" customFormat="1">
      <c r="A220" s="60"/>
      <c r="F220" s="3"/>
      <c r="G220" s="3"/>
      <c r="H220" s="3"/>
      <c r="I220" s="3"/>
      <c r="J220" s="3"/>
    </row>
    <row r="221" spans="1:10" s="28" customFormat="1">
      <c r="A221" s="60"/>
      <c r="F221" s="3"/>
      <c r="G221" s="3"/>
      <c r="H221" s="3"/>
      <c r="I221" s="3"/>
      <c r="J221" s="3"/>
    </row>
    <row r="222" spans="1:10" s="28" customFormat="1">
      <c r="A222" s="60"/>
      <c r="F222" s="3"/>
      <c r="G222" s="3"/>
      <c r="H222" s="3"/>
      <c r="I222" s="3"/>
      <c r="J222" s="3"/>
    </row>
    <row r="223" spans="1:10" s="28" customFormat="1">
      <c r="A223" s="60"/>
      <c r="F223" s="3"/>
      <c r="G223" s="3"/>
      <c r="H223" s="3"/>
      <c r="I223" s="3"/>
      <c r="J223" s="3"/>
    </row>
    <row r="224" spans="1:10" s="28" customFormat="1">
      <c r="A224" s="60"/>
      <c r="F224" s="3"/>
      <c r="G224" s="3"/>
      <c r="H224" s="3"/>
      <c r="I224" s="3"/>
      <c r="J224" s="3"/>
    </row>
    <row r="225" spans="1:10" s="28" customFormat="1">
      <c r="A225" s="60"/>
      <c r="F225" s="3"/>
      <c r="G225" s="3"/>
      <c r="H225" s="3"/>
      <c r="I225" s="3"/>
      <c r="J225" s="3"/>
    </row>
    <row r="226" spans="1:10" s="28" customFormat="1">
      <c r="A226" s="60"/>
      <c r="F226" s="3"/>
      <c r="G226" s="3"/>
      <c r="H226" s="3"/>
      <c r="I226" s="3"/>
      <c r="J226" s="3"/>
    </row>
    <row r="227" spans="1:10" s="28" customFormat="1">
      <c r="A227" s="60"/>
      <c r="F227" s="3"/>
      <c r="G227" s="3"/>
      <c r="H227" s="3"/>
      <c r="I227" s="3"/>
      <c r="J227" s="3"/>
    </row>
    <row r="228" spans="1:10" s="28" customFormat="1">
      <c r="A228" s="60"/>
      <c r="F228" s="3"/>
      <c r="G228" s="3"/>
      <c r="H228" s="3"/>
      <c r="I228" s="3"/>
      <c r="J228" s="3"/>
    </row>
    <row r="229" spans="1:10" s="28" customFormat="1">
      <c r="A229" s="60"/>
      <c r="F229" s="3"/>
      <c r="G229" s="3"/>
      <c r="H229" s="3"/>
      <c r="I229" s="3"/>
      <c r="J229" s="3"/>
    </row>
    <row r="230" spans="1:10" s="28" customFormat="1">
      <c r="A230" s="60"/>
      <c r="F230" s="3"/>
      <c r="G230" s="3"/>
      <c r="H230" s="3"/>
      <c r="I230" s="3"/>
      <c r="J230" s="3"/>
    </row>
    <row r="231" spans="1:10" s="28" customFormat="1">
      <c r="A231" s="60"/>
      <c r="F231" s="3"/>
      <c r="G231" s="3"/>
      <c r="H231" s="3"/>
      <c r="I231" s="3"/>
      <c r="J231" s="3"/>
    </row>
    <row r="232" spans="1:10" s="28" customFormat="1">
      <c r="A232" s="60"/>
      <c r="F232" s="3"/>
      <c r="G232" s="3"/>
      <c r="H232" s="3"/>
      <c r="I232" s="3"/>
      <c r="J232" s="3"/>
    </row>
    <row r="233" spans="1:10" s="28" customFormat="1">
      <c r="A233" s="60"/>
      <c r="F233" s="3"/>
      <c r="G233" s="3"/>
      <c r="H233" s="3"/>
      <c r="I233" s="3"/>
      <c r="J233" s="3"/>
    </row>
    <row r="234" spans="1:10" s="28" customFormat="1">
      <c r="A234" s="60"/>
      <c r="F234" s="3"/>
      <c r="G234" s="3"/>
      <c r="H234" s="3"/>
      <c r="I234" s="3"/>
      <c r="J234" s="3"/>
    </row>
    <row r="235" spans="1:10" s="28" customFormat="1">
      <c r="A235" s="60"/>
      <c r="F235" s="3"/>
      <c r="G235" s="3"/>
      <c r="H235" s="3"/>
      <c r="I235" s="3"/>
      <c r="J235" s="3"/>
    </row>
    <row r="236" spans="1:10" s="28" customFormat="1">
      <c r="A236" s="60"/>
      <c r="F236" s="3"/>
      <c r="G236" s="3"/>
      <c r="H236" s="3"/>
      <c r="I236" s="3"/>
      <c r="J236" s="3"/>
    </row>
    <row r="237" spans="1:10" s="28" customFormat="1">
      <c r="A237" s="60"/>
      <c r="F237" s="3"/>
      <c r="G237" s="3"/>
      <c r="H237" s="3"/>
      <c r="I237" s="3"/>
      <c r="J237" s="3"/>
    </row>
    <row r="238" spans="1:10" s="28" customFormat="1">
      <c r="A238" s="60"/>
      <c r="F238" s="3"/>
      <c r="G238" s="3"/>
      <c r="H238" s="3"/>
      <c r="I238" s="3"/>
      <c r="J238" s="3"/>
    </row>
    <row r="239" spans="1:10" s="28" customFormat="1">
      <c r="A239" s="60"/>
      <c r="F239" s="3"/>
      <c r="G239" s="3"/>
      <c r="H239" s="3"/>
      <c r="I239" s="3"/>
      <c r="J239" s="3"/>
    </row>
    <row r="240" spans="1:10" s="28" customFormat="1">
      <c r="A240" s="60"/>
      <c r="F240" s="3"/>
      <c r="G240" s="3"/>
      <c r="H240" s="3"/>
      <c r="I240" s="3"/>
      <c r="J240" s="3"/>
    </row>
    <row r="241" spans="1:10" s="28" customFormat="1">
      <c r="A241" s="60"/>
      <c r="F241" s="3"/>
      <c r="G241" s="3"/>
      <c r="H241" s="3"/>
      <c r="I241" s="3"/>
      <c r="J241" s="3"/>
    </row>
    <row r="242" spans="1:10" s="28" customFormat="1">
      <c r="A242" s="60"/>
      <c r="F242" s="3"/>
      <c r="G242" s="3"/>
      <c r="H242" s="3"/>
      <c r="I242" s="3"/>
      <c r="J242" s="3"/>
    </row>
    <row r="243" spans="1:10" s="28" customFormat="1">
      <c r="A243" s="60"/>
      <c r="F243" s="3"/>
      <c r="G243" s="3"/>
      <c r="H243" s="3"/>
      <c r="I243" s="3"/>
      <c r="J243" s="3"/>
    </row>
    <row r="244" spans="1:10" s="28" customFormat="1">
      <c r="A244" s="60"/>
      <c r="F244" s="3"/>
      <c r="G244" s="3"/>
      <c r="H244" s="3"/>
      <c r="I244" s="3"/>
      <c r="J244" s="3"/>
    </row>
    <row r="245" spans="1:10" s="28" customFormat="1">
      <c r="A245" s="60"/>
      <c r="F245" s="3"/>
      <c r="G245" s="3"/>
      <c r="H245" s="3"/>
      <c r="I245" s="3"/>
      <c r="J245" s="3"/>
    </row>
    <row r="246" spans="1:10" s="28" customFormat="1">
      <c r="A246" s="60"/>
      <c r="F246" s="3"/>
      <c r="G246" s="3"/>
      <c r="H246" s="3"/>
      <c r="I246" s="3"/>
      <c r="J246" s="3"/>
    </row>
    <row r="247" spans="1:10" s="28" customFormat="1">
      <c r="A247" s="60"/>
      <c r="F247" s="3"/>
      <c r="G247" s="3"/>
      <c r="H247" s="3"/>
      <c r="I247" s="3"/>
      <c r="J247" s="3"/>
    </row>
    <row r="248" spans="1:10" s="28" customFormat="1">
      <c r="A248" s="60"/>
      <c r="F248" s="3"/>
      <c r="G248" s="3"/>
      <c r="H248" s="3"/>
      <c r="I248" s="3"/>
      <c r="J248" s="3"/>
    </row>
    <row r="249" spans="1:10" s="28" customFormat="1">
      <c r="A249" s="60"/>
      <c r="F249" s="3"/>
      <c r="G249" s="3"/>
      <c r="H249" s="3"/>
      <c r="I249" s="3"/>
      <c r="J249" s="3"/>
    </row>
    <row r="250" spans="1:10" s="28" customFormat="1">
      <c r="A250" s="60"/>
      <c r="F250" s="3"/>
      <c r="G250" s="3"/>
      <c r="H250" s="3"/>
      <c r="I250" s="3"/>
      <c r="J250" s="3"/>
    </row>
    <row r="251" spans="1:10" s="28" customFormat="1">
      <c r="A251" s="60"/>
      <c r="F251" s="3"/>
      <c r="G251" s="3"/>
      <c r="H251" s="3"/>
      <c r="I251" s="3"/>
      <c r="J251" s="3"/>
    </row>
    <row r="252" spans="1:10" s="28" customFormat="1">
      <c r="A252" s="60"/>
      <c r="F252" s="3"/>
      <c r="G252" s="3"/>
      <c r="H252" s="3"/>
      <c r="I252" s="3"/>
      <c r="J252" s="3"/>
    </row>
    <row r="253" spans="1:10" s="28" customFormat="1">
      <c r="A253" s="60"/>
      <c r="F253" s="3"/>
      <c r="G253" s="3"/>
      <c r="H253" s="3"/>
      <c r="I253" s="3"/>
      <c r="J253" s="3"/>
    </row>
    <row r="254" spans="1:10" s="28" customFormat="1">
      <c r="A254" s="60"/>
      <c r="F254" s="3"/>
      <c r="G254" s="3"/>
      <c r="H254" s="3"/>
      <c r="I254" s="3"/>
      <c r="J254" s="3"/>
    </row>
    <row r="255" spans="1:10" s="28" customFormat="1">
      <c r="A255" s="60"/>
      <c r="F255" s="3"/>
      <c r="G255" s="3"/>
      <c r="H255" s="3"/>
      <c r="I255" s="3"/>
      <c r="J255" s="3"/>
    </row>
    <row r="256" spans="1:10" s="28" customFormat="1">
      <c r="A256" s="60"/>
      <c r="F256" s="3"/>
      <c r="G256" s="3"/>
      <c r="H256" s="3"/>
      <c r="I256" s="3"/>
      <c r="J256" s="3"/>
    </row>
    <row r="257" spans="1:10" s="28" customFormat="1">
      <c r="A257" s="60"/>
      <c r="F257" s="3"/>
      <c r="G257" s="3"/>
      <c r="H257" s="3"/>
      <c r="I257" s="3"/>
      <c r="J257" s="3"/>
    </row>
    <row r="258" spans="1:10" s="28" customFormat="1">
      <c r="A258" s="60"/>
      <c r="F258" s="3"/>
      <c r="G258" s="3"/>
      <c r="H258" s="3"/>
      <c r="I258" s="3"/>
      <c r="J258" s="3"/>
    </row>
    <row r="259" spans="1:10" s="28" customFormat="1">
      <c r="A259" s="60"/>
      <c r="F259" s="3"/>
      <c r="G259" s="3"/>
      <c r="H259" s="3"/>
      <c r="I259" s="3"/>
      <c r="J259" s="3"/>
    </row>
    <row r="260" spans="1:10" s="28" customFormat="1">
      <c r="A260" s="60"/>
      <c r="F260" s="3"/>
      <c r="G260" s="3"/>
      <c r="H260" s="3"/>
      <c r="I260" s="3"/>
      <c r="J260" s="3"/>
    </row>
    <row r="261" spans="1:10" s="28" customFormat="1">
      <c r="A261" s="60"/>
      <c r="F261" s="3"/>
      <c r="G261" s="3"/>
      <c r="H261" s="3"/>
      <c r="I261" s="3"/>
      <c r="J261" s="3"/>
    </row>
    <row r="262" spans="1:10" s="28" customFormat="1">
      <c r="A262" s="60"/>
      <c r="F262" s="3"/>
      <c r="G262" s="3"/>
      <c r="H262" s="3"/>
      <c r="I262" s="3"/>
      <c r="J262" s="3"/>
    </row>
    <row r="263" spans="1:10" s="28" customFormat="1">
      <c r="A263" s="60"/>
      <c r="F263" s="3"/>
      <c r="G263" s="3"/>
      <c r="H263" s="3"/>
      <c r="I263" s="3"/>
      <c r="J263" s="3"/>
    </row>
    <row r="264" spans="1:10" s="28" customFormat="1">
      <c r="A264" s="60"/>
      <c r="F264" s="3"/>
      <c r="G264" s="3"/>
      <c r="H264" s="3"/>
      <c r="I264" s="3"/>
      <c r="J264" s="3"/>
    </row>
    <row r="265" spans="1:10" s="28" customFormat="1">
      <c r="A265" s="60"/>
      <c r="F265" s="3"/>
      <c r="G265" s="3"/>
      <c r="H265" s="3"/>
      <c r="I265" s="3"/>
      <c r="J265" s="3"/>
    </row>
    <row r="266" spans="1:10" s="28" customFormat="1">
      <c r="A266" s="60"/>
      <c r="F266" s="3"/>
      <c r="G266" s="3"/>
      <c r="H266" s="3"/>
      <c r="I266" s="3"/>
      <c r="J266" s="3"/>
    </row>
    <row r="267" spans="1:10" s="28" customFormat="1">
      <c r="A267" s="60"/>
      <c r="F267" s="3"/>
      <c r="G267" s="3"/>
      <c r="H267" s="3"/>
      <c r="I267" s="3"/>
      <c r="J267" s="3"/>
    </row>
    <row r="268" spans="1:10" s="28" customFormat="1">
      <c r="A268" s="60"/>
      <c r="F268" s="3"/>
      <c r="G268" s="3"/>
      <c r="H268" s="3"/>
      <c r="I268" s="3"/>
      <c r="J268" s="3"/>
    </row>
    <row r="269" spans="1:10" s="28" customFormat="1">
      <c r="A269" s="60"/>
      <c r="F269" s="3"/>
      <c r="G269" s="3"/>
      <c r="H269" s="3"/>
      <c r="I269" s="3"/>
      <c r="J269" s="3"/>
    </row>
    <row r="270" spans="1:10" s="28" customFormat="1">
      <c r="A270" s="60"/>
      <c r="F270" s="3"/>
      <c r="G270" s="3"/>
      <c r="H270" s="3"/>
      <c r="I270" s="3"/>
      <c r="J270" s="3"/>
    </row>
    <row r="271" spans="1:10" s="28" customFormat="1">
      <c r="A271" s="60"/>
      <c r="F271" s="3"/>
      <c r="G271" s="3"/>
      <c r="H271" s="3"/>
      <c r="I271" s="3"/>
      <c r="J271" s="3"/>
    </row>
    <row r="272" spans="1:10" s="28" customFormat="1">
      <c r="A272" s="60"/>
      <c r="F272" s="3"/>
      <c r="G272" s="3"/>
      <c r="H272" s="3"/>
      <c r="I272" s="3"/>
      <c r="J272" s="3"/>
    </row>
    <row r="273" spans="1:10" s="28" customFormat="1">
      <c r="A273" s="60"/>
      <c r="F273" s="3"/>
      <c r="G273" s="3"/>
      <c r="H273" s="3"/>
      <c r="I273" s="3"/>
      <c r="J273" s="3"/>
    </row>
    <row r="274" spans="1:10" s="28" customFormat="1">
      <c r="A274" s="60"/>
      <c r="F274" s="3"/>
      <c r="G274" s="3"/>
      <c r="H274" s="3"/>
      <c r="I274" s="3"/>
      <c r="J274" s="3"/>
    </row>
    <row r="275" spans="1:10" s="28" customFormat="1">
      <c r="A275" s="60"/>
      <c r="F275" s="3"/>
      <c r="G275" s="3"/>
      <c r="H275" s="3"/>
      <c r="I275" s="3"/>
      <c r="J275" s="3"/>
    </row>
    <row r="276" spans="1:10" s="28" customFormat="1">
      <c r="A276" s="60"/>
      <c r="F276" s="3"/>
      <c r="G276" s="3"/>
      <c r="H276" s="3"/>
      <c r="I276" s="3"/>
      <c r="J276" s="3"/>
    </row>
    <row r="277" spans="1:10" s="28" customFormat="1">
      <c r="A277" s="60"/>
      <c r="F277" s="3"/>
      <c r="G277" s="3"/>
      <c r="H277" s="3"/>
      <c r="I277" s="3"/>
      <c r="J277" s="3"/>
    </row>
    <row r="278" spans="1:10" s="28" customFormat="1">
      <c r="A278" s="60"/>
      <c r="F278" s="3"/>
      <c r="G278" s="3"/>
      <c r="H278" s="3"/>
      <c r="I278" s="3"/>
      <c r="J278" s="3"/>
    </row>
    <row r="279" spans="1:10" s="28" customFormat="1">
      <c r="A279" s="60"/>
      <c r="F279" s="3"/>
      <c r="G279" s="3"/>
      <c r="H279" s="3"/>
      <c r="I279" s="3"/>
      <c r="J279" s="3"/>
    </row>
    <row r="280" spans="1:10" s="28" customFormat="1">
      <c r="A280" s="60"/>
      <c r="F280" s="3"/>
      <c r="G280" s="3"/>
      <c r="H280" s="3"/>
      <c r="I280" s="3"/>
      <c r="J280" s="3"/>
    </row>
    <row r="281" spans="1:10" s="28" customFormat="1">
      <c r="A281" s="60"/>
      <c r="F281" s="3"/>
      <c r="G281" s="3"/>
      <c r="H281" s="3"/>
      <c r="I281" s="3"/>
      <c r="J281" s="3"/>
    </row>
    <row r="282" spans="1:10" s="28" customFormat="1">
      <c r="A282" s="60"/>
      <c r="F282" s="3"/>
      <c r="G282" s="3"/>
      <c r="H282" s="3"/>
      <c r="I282" s="3"/>
      <c r="J282" s="3"/>
    </row>
  </sheetData>
  <mergeCells count="54">
    <mergeCell ref="G28:I28"/>
    <mergeCell ref="G13:J13"/>
    <mergeCell ref="C131:F131"/>
    <mergeCell ref="H131:J131"/>
    <mergeCell ref="C130:F130"/>
    <mergeCell ref="H130:J130"/>
    <mergeCell ref="A89:J89"/>
    <mergeCell ref="A118:J118"/>
    <mergeCell ref="A95:J95"/>
    <mergeCell ref="A87:J87"/>
    <mergeCell ref="A109:J109"/>
    <mergeCell ref="A79:J79"/>
    <mergeCell ref="G37:J37"/>
    <mergeCell ref="B32:F32"/>
    <mergeCell ref="B21:H21"/>
    <mergeCell ref="B25:F25"/>
    <mergeCell ref="G1:J1"/>
    <mergeCell ref="G9:J9"/>
    <mergeCell ref="G2:J2"/>
    <mergeCell ref="G4:J4"/>
    <mergeCell ref="G10:J10"/>
    <mergeCell ref="G11:J11"/>
    <mergeCell ref="G12:J12"/>
    <mergeCell ref="A65:J65"/>
    <mergeCell ref="E37:E38"/>
    <mergeCell ref="D37:D38"/>
    <mergeCell ref="A37:A38"/>
    <mergeCell ref="B37:B38"/>
    <mergeCell ref="F37:F38"/>
    <mergeCell ref="A40:J40"/>
    <mergeCell ref="C37:C38"/>
    <mergeCell ref="A11:B11"/>
    <mergeCell ref="A13:B13"/>
    <mergeCell ref="A14:B14"/>
    <mergeCell ref="A16:B16"/>
    <mergeCell ref="A35:J35"/>
    <mergeCell ref="A33:J33"/>
    <mergeCell ref="A3:B3"/>
    <mergeCell ref="G3:J3"/>
    <mergeCell ref="G5:H5"/>
    <mergeCell ref="A8:B8"/>
    <mergeCell ref="G8:J8"/>
    <mergeCell ref="B31:F31"/>
    <mergeCell ref="B23:F23"/>
    <mergeCell ref="B24:F24"/>
    <mergeCell ref="B29:F29"/>
    <mergeCell ref="B30:F30"/>
    <mergeCell ref="B28:F28"/>
    <mergeCell ref="B27:F27"/>
    <mergeCell ref="G27:I27"/>
    <mergeCell ref="B20:F20"/>
    <mergeCell ref="G16:J16"/>
    <mergeCell ref="B26:F26"/>
    <mergeCell ref="B22:F22"/>
  </mergeCells>
  <phoneticPr fontId="3" type="noConversion"/>
  <pageMargins left="0.98425196850393704" right="0.39370078740157483" top="0.78740157480314965" bottom="0.78740157480314965" header="0.39370078740157483" footer="0.19685039370078741"/>
  <pageSetup paperSize="9" scale="59" orientation="landscape" verticalDpi="300" r:id="rId1"/>
  <headerFooter alignWithMargins="0">
    <oddHeader>&amp;C&amp;"Times New Roman,обычный"&amp;14
&amp;P&amp;R&amp;"Times New Roman,обычный"&amp;14 
Продовження додатка 1</oddHeader>
  </headerFooter>
  <rowBreaks count="2" manualBreakCount="2">
    <brk id="32" max="9" man="1"/>
    <brk id="69" max="9" man="1"/>
  </rowBreaks>
  <ignoredErrors>
    <ignoredError sqref="B110:B117 B119:B127" numberStoredAsText="1"/>
    <ignoredError sqref="C124:F127 F50 D49:E49" evalErro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</sheetPr>
  <dimension ref="A1:K334"/>
  <sheetViews>
    <sheetView view="pageLayout" topLeftCell="A2" zoomScale="75" zoomScaleNormal="75" zoomScalePageLayoutView="75" workbookViewId="0">
      <selection activeCell="D15" sqref="D15"/>
    </sheetView>
  </sheetViews>
  <sheetFormatPr defaultColWidth="9.140625" defaultRowHeight="18.75"/>
  <cols>
    <col min="1" max="1" width="86.7109375" style="3" customWidth="1"/>
    <col min="2" max="2" width="14.85546875" style="28" customWidth="1"/>
    <col min="3" max="5" width="16.28515625" style="28" customWidth="1"/>
    <col min="6" max="10" width="16.28515625" style="3" customWidth="1"/>
    <col min="11" max="11" width="69.28515625" style="3" customWidth="1"/>
    <col min="12" max="16384" width="9.140625" style="3"/>
  </cols>
  <sheetData>
    <row r="1" spans="1:11">
      <c r="A1" s="234" t="s">
        <v>208</v>
      </c>
      <c r="B1" s="234"/>
      <c r="C1" s="234"/>
      <c r="D1" s="234"/>
      <c r="E1" s="234"/>
      <c r="F1" s="234"/>
      <c r="G1" s="234"/>
      <c r="H1" s="234"/>
      <c r="I1" s="234"/>
      <c r="J1" s="234"/>
      <c r="K1" s="234"/>
    </row>
    <row r="2" spans="1:11">
      <c r="A2" s="50"/>
      <c r="B2" s="63"/>
      <c r="C2" s="50"/>
      <c r="D2" s="50"/>
      <c r="E2" s="63"/>
      <c r="F2" s="50"/>
      <c r="G2" s="50"/>
      <c r="H2" s="50"/>
      <c r="I2" s="50"/>
      <c r="J2" s="50"/>
      <c r="K2" s="189" t="s">
        <v>461</v>
      </c>
    </row>
    <row r="3" spans="1:11" ht="36" customHeight="1">
      <c r="A3" s="210" t="s">
        <v>205</v>
      </c>
      <c r="B3" s="211" t="s">
        <v>18</v>
      </c>
      <c r="C3" s="211" t="s">
        <v>34</v>
      </c>
      <c r="D3" s="211" t="s">
        <v>38</v>
      </c>
      <c r="E3" s="235" t="s">
        <v>148</v>
      </c>
      <c r="F3" s="211" t="s">
        <v>24</v>
      </c>
      <c r="G3" s="211" t="s">
        <v>159</v>
      </c>
      <c r="H3" s="211"/>
      <c r="I3" s="211"/>
      <c r="J3" s="211"/>
      <c r="K3" s="211" t="s">
        <v>189</v>
      </c>
    </row>
    <row r="4" spans="1:11" ht="61.5" customHeight="1">
      <c r="A4" s="210"/>
      <c r="B4" s="211"/>
      <c r="C4" s="211"/>
      <c r="D4" s="211"/>
      <c r="E4" s="235"/>
      <c r="F4" s="211"/>
      <c r="G4" s="16" t="s">
        <v>160</v>
      </c>
      <c r="H4" s="16" t="s">
        <v>161</v>
      </c>
      <c r="I4" s="16" t="s">
        <v>162</v>
      </c>
      <c r="J4" s="16" t="s">
        <v>75</v>
      </c>
      <c r="K4" s="211"/>
    </row>
    <row r="5" spans="1:11" ht="18" customHeight="1">
      <c r="A5" s="7">
        <v>1</v>
      </c>
      <c r="B5" s="8">
        <v>2</v>
      </c>
      <c r="C5" s="8">
        <v>3</v>
      </c>
      <c r="D5" s="8">
        <v>4</v>
      </c>
      <c r="E5" s="8">
        <v>5</v>
      </c>
      <c r="F5" s="8">
        <v>6</v>
      </c>
      <c r="G5" s="8">
        <v>7</v>
      </c>
      <c r="H5" s="8">
        <v>8</v>
      </c>
      <c r="I5" s="8">
        <v>9</v>
      </c>
      <c r="J5" s="8">
        <v>10</v>
      </c>
      <c r="K5" s="8">
        <v>11</v>
      </c>
    </row>
    <row r="6" spans="1:11" s="6" customFormat="1" ht="20.100000000000001" customHeight="1">
      <c r="A6" s="231" t="s">
        <v>207</v>
      </c>
      <c r="B6" s="231"/>
      <c r="C6" s="231"/>
      <c r="D6" s="231"/>
      <c r="E6" s="231"/>
      <c r="F6" s="231"/>
      <c r="G6" s="231"/>
      <c r="H6" s="231"/>
      <c r="I6" s="231"/>
      <c r="J6" s="231"/>
      <c r="K6" s="231"/>
    </row>
    <row r="7" spans="1:11" s="6" customFormat="1" ht="37.5">
      <c r="A7" s="182" t="s">
        <v>442</v>
      </c>
      <c r="B7" s="10">
        <v>1000</v>
      </c>
      <c r="C7" s="121"/>
      <c r="D7" s="121"/>
      <c r="E7" s="121"/>
      <c r="F7" s="126">
        <v>13152</v>
      </c>
      <c r="G7" s="121">
        <v>2550</v>
      </c>
      <c r="H7" s="121">
        <v>2550</v>
      </c>
      <c r="I7" s="121">
        <v>4089</v>
      </c>
      <c r="J7" s="121">
        <v>3963</v>
      </c>
      <c r="K7" s="116"/>
    </row>
    <row r="8" spans="1:11" ht="18.75" customHeight="1">
      <c r="A8" s="9" t="s">
        <v>151</v>
      </c>
      <c r="B8" s="10">
        <v>1010</v>
      </c>
      <c r="C8" s="126"/>
      <c r="D8" s="126"/>
      <c r="E8" s="126"/>
      <c r="F8" s="126">
        <v>-13152</v>
      </c>
      <c r="G8" s="121">
        <v>2550</v>
      </c>
      <c r="H8" s="121">
        <v>2550</v>
      </c>
      <c r="I8" s="121">
        <v>4089</v>
      </c>
      <c r="J8" s="121">
        <v>3963</v>
      </c>
      <c r="K8" s="113"/>
    </row>
    <row r="9" spans="1:11" s="2" customFormat="1" ht="20.100000000000001" customHeight="1">
      <c r="A9" s="185" t="s">
        <v>456</v>
      </c>
      <c r="B9" s="8">
        <v>1011</v>
      </c>
      <c r="C9" s="121"/>
      <c r="D9" s="121"/>
      <c r="E9" s="121"/>
      <c r="F9" s="159">
        <v>-3320</v>
      </c>
      <c r="G9" s="150">
        <v>-643</v>
      </c>
      <c r="H9" s="150">
        <v>-613</v>
      </c>
      <c r="I9" s="150">
        <v>-1032</v>
      </c>
      <c r="J9" s="150">
        <v>-1032</v>
      </c>
      <c r="K9" s="113"/>
    </row>
    <row r="10" spans="1:11" s="2" customFormat="1" ht="36.75" customHeight="1">
      <c r="A10" s="188" t="s">
        <v>459</v>
      </c>
      <c r="B10" s="195" t="s">
        <v>457</v>
      </c>
      <c r="C10" s="121"/>
      <c r="D10" s="121"/>
      <c r="E10" s="121"/>
      <c r="F10" s="191">
        <v>-1800</v>
      </c>
      <c r="G10" s="192">
        <v>-400</v>
      </c>
      <c r="H10" s="192">
        <v>-400</v>
      </c>
      <c r="I10" s="192">
        <v>-500</v>
      </c>
      <c r="J10" s="192">
        <v>-500</v>
      </c>
      <c r="K10" s="186"/>
    </row>
    <row r="11" spans="1:11" s="2" customFormat="1" ht="87" customHeight="1">
      <c r="A11" s="188" t="s">
        <v>463</v>
      </c>
      <c r="B11" s="195" t="s">
        <v>458</v>
      </c>
      <c r="C11" s="121"/>
      <c r="D11" s="121"/>
      <c r="E11" s="121"/>
      <c r="F11" s="191">
        <v>-1520</v>
      </c>
      <c r="G11" s="192">
        <v>-243</v>
      </c>
      <c r="H11" s="192">
        <v>-213</v>
      </c>
      <c r="I11" s="192">
        <v>-532</v>
      </c>
      <c r="J11" s="192">
        <v>-532</v>
      </c>
      <c r="K11" s="186"/>
    </row>
    <row r="12" spans="1:11" s="2" customFormat="1" ht="20.100000000000001" customHeight="1">
      <c r="A12" s="9" t="s">
        <v>372</v>
      </c>
      <c r="B12" s="8">
        <v>1012</v>
      </c>
      <c r="C12" s="121"/>
      <c r="D12" s="121"/>
      <c r="E12" s="121"/>
      <c r="F12" s="159">
        <v>-1250</v>
      </c>
      <c r="G12" s="150">
        <v>-200</v>
      </c>
      <c r="H12" s="150">
        <v>-250</v>
      </c>
      <c r="I12" s="150">
        <v>-400</v>
      </c>
      <c r="J12" s="150">
        <v>-400</v>
      </c>
      <c r="K12" s="113"/>
    </row>
    <row r="13" spans="1:11" s="2" customFormat="1" ht="20.100000000000001" customHeight="1">
      <c r="A13" s="9" t="s">
        <v>373</v>
      </c>
      <c r="B13" s="8">
        <v>1013</v>
      </c>
      <c r="C13" s="121"/>
      <c r="D13" s="121"/>
      <c r="E13" s="121"/>
      <c r="F13" s="159">
        <v>-50</v>
      </c>
      <c r="G13" s="150">
        <v>-10</v>
      </c>
      <c r="H13" s="150">
        <v>-10</v>
      </c>
      <c r="I13" s="150">
        <v>-15</v>
      </c>
      <c r="J13" s="150">
        <v>-15</v>
      </c>
      <c r="K13" s="113"/>
    </row>
    <row r="14" spans="1:11" s="2" customFormat="1" ht="20.100000000000001" customHeight="1">
      <c r="A14" s="9" t="s">
        <v>5</v>
      </c>
      <c r="B14" s="8">
        <v>1014</v>
      </c>
      <c r="C14" s="121"/>
      <c r="D14" s="121"/>
      <c r="E14" s="121"/>
      <c r="F14" s="159">
        <v>-6800</v>
      </c>
      <c r="G14" s="150">
        <v>-1350</v>
      </c>
      <c r="H14" s="150">
        <v>-1350</v>
      </c>
      <c r="I14" s="150">
        <v>-2100</v>
      </c>
      <c r="J14" s="150">
        <v>-2000</v>
      </c>
      <c r="K14" s="113"/>
    </row>
    <row r="15" spans="1:11" s="2" customFormat="1" ht="20.100000000000001" customHeight="1">
      <c r="A15" s="9" t="s">
        <v>6</v>
      </c>
      <c r="B15" s="8">
        <v>1015</v>
      </c>
      <c r="C15" s="121"/>
      <c r="D15" s="121"/>
      <c r="E15" s="121"/>
      <c r="F15" s="159">
        <v>-1480</v>
      </c>
      <c r="G15" s="150">
        <v>-297</v>
      </c>
      <c r="H15" s="150">
        <v>-297</v>
      </c>
      <c r="I15" s="150">
        <v>-456</v>
      </c>
      <c r="J15" s="150">
        <v>-430</v>
      </c>
      <c r="K15" s="113"/>
    </row>
    <row r="16" spans="1:11" s="2" customFormat="1" ht="39" customHeight="1">
      <c r="A16" s="9" t="s">
        <v>374</v>
      </c>
      <c r="B16" s="8">
        <v>1016</v>
      </c>
      <c r="C16" s="121"/>
      <c r="D16" s="121"/>
      <c r="E16" s="121"/>
      <c r="F16" s="126"/>
      <c r="G16" s="121"/>
      <c r="H16" s="121"/>
      <c r="I16" s="121"/>
      <c r="J16" s="121"/>
      <c r="K16" s="113"/>
    </row>
    <row r="17" spans="1:11" s="2" customFormat="1" ht="20.100000000000001" customHeight="1">
      <c r="A17" s="9" t="s">
        <v>375</v>
      </c>
      <c r="B17" s="8">
        <v>1017</v>
      </c>
      <c r="C17" s="121"/>
      <c r="D17" s="121"/>
      <c r="E17" s="121"/>
      <c r="F17" s="126"/>
      <c r="G17" s="121"/>
      <c r="H17" s="121"/>
      <c r="I17" s="121"/>
      <c r="J17" s="121"/>
      <c r="K17" s="113"/>
    </row>
    <row r="18" spans="1:11" s="2" customFormat="1" ht="20.100000000000001" customHeight="1">
      <c r="A18" s="9" t="s">
        <v>418</v>
      </c>
      <c r="B18" s="8">
        <v>1018</v>
      </c>
      <c r="C18" s="121"/>
      <c r="D18" s="121"/>
      <c r="E18" s="121"/>
      <c r="F18" s="159">
        <v>-252</v>
      </c>
      <c r="G18" s="150">
        <v>-50</v>
      </c>
      <c r="H18" s="150">
        <v>-30</v>
      </c>
      <c r="I18" s="150">
        <v>-86</v>
      </c>
      <c r="J18" s="150">
        <v>-86</v>
      </c>
      <c r="K18" s="113"/>
    </row>
    <row r="19" spans="1:11" s="2" customFormat="1" ht="20.100000000000001" customHeight="1">
      <c r="A19" s="188" t="s">
        <v>444</v>
      </c>
      <c r="B19" s="195" t="s">
        <v>446</v>
      </c>
      <c r="C19" s="121"/>
      <c r="D19" s="121"/>
      <c r="E19" s="121"/>
      <c r="F19" s="191">
        <v>-35</v>
      </c>
      <c r="G19" s="192">
        <v>-35</v>
      </c>
      <c r="H19" s="192"/>
      <c r="I19" s="192"/>
      <c r="J19" s="192"/>
      <c r="K19" s="186"/>
    </row>
    <row r="20" spans="1:11" s="2" customFormat="1" ht="20.100000000000001" customHeight="1">
      <c r="A20" s="188" t="s">
        <v>445</v>
      </c>
      <c r="B20" s="195" t="s">
        <v>447</v>
      </c>
      <c r="C20" s="121"/>
      <c r="D20" s="121"/>
      <c r="E20" s="121"/>
      <c r="F20" s="191">
        <v>-95</v>
      </c>
      <c r="G20" s="192">
        <v>-15</v>
      </c>
      <c r="H20" s="192">
        <v>-20</v>
      </c>
      <c r="I20" s="192">
        <v>-30</v>
      </c>
      <c r="J20" s="192">
        <v>-30</v>
      </c>
      <c r="K20" s="186"/>
    </row>
    <row r="21" spans="1:11" s="2" customFormat="1" ht="20.100000000000001" customHeight="1">
      <c r="A21" s="188" t="s">
        <v>451</v>
      </c>
      <c r="B21" s="195" t="s">
        <v>448</v>
      </c>
      <c r="C21" s="121"/>
      <c r="D21" s="121"/>
      <c r="E21" s="121"/>
      <c r="F21" s="191">
        <v>-50</v>
      </c>
      <c r="G21" s="192"/>
      <c r="H21" s="192"/>
      <c r="I21" s="192">
        <v>-50</v>
      </c>
      <c r="J21" s="192"/>
      <c r="K21" s="186"/>
    </row>
    <row r="22" spans="1:11" s="2" customFormat="1" ht="20.100000000000001" customHeight="1">
      <c r="A22" s="188" t="s">
        <v>452</v>
      </c>
      <c r="B22" s="195" t="s">
        <v>449</v>
      </c>
      <c r="C22" s="121"/>
      <c r="D22" s="121"/>
      <c r="E22" s="121"/>
      <c r="F22" s="191">
        <v>-50</v>
      </c>
      <c r="G22" s="192"/>
      <c r="H22" s="192"/>
      <c r="I22" s="192">
        <v>-6</v>
      </c>
      <c r="J22" s="192">
        <v>-44</v>
      </c>
      <c r="K22" s="186"/>
    </row>
    <row r="23" spans="1:11" s="2" customFormat="1" ht="20.100000000000001" customHeight="1">
      <c r="A23" s="188" t="s">
        <v>453</v>
      </c>
      <c r="B23" s="195" t="s">
        <v>450</v>
      </c>
      <c r="C23" s="121"/>
      <c r="D23" s="121"/>
      <c r="E23" s="121"/>
      <c r="F23" s="191">
        <v>-10</v>
      </c>
      <c r="G23" s="192"/>
      <c r="H23" s="192">
        <v>-10</v>
      </c>
      <c r="I23" s="192"/>
      <c r="J23" s="192"/>
      <c r="K23" s="186"/>
    </row>
    <row r="24" spans="1:11" s="2" customFormat="1" ht="20.100000000000001" customHeight="1">
      <c r="A24" s="188" t="s">
        <v>454</v>
      </c>
      <c r="B24" s="195" t="s">
        <v>455</v>
      </c>
      <c r="C24" s="121"/>
      <c r="D24" s="121"/>
      <c r="E24" s="121"/>
      <c r="F24" s="191">
        <v>-12</v>
      </c>
      <c r="G24" s="192"/>
      <c r="H24" s="192"/>
      <c r="I24" s="192"/>
      <c r="J24" s="192">
        <v>-12</v>
      </c>
      <c r="K24" s="186"/>
    </row>
    <row r="25" spans="1:11" s="6" customFormat="1" ht="20.100000000000001" customHeight="1">
      <c r="A25" s="11" t="s">
        <v>27</v>
      </c>
      <c r="B25" s="12">
        <v>1020</v>
      </c>
      <c r="C25" s="155"/>
      <c r="D25" s="155"/>
      <c r="E25" s="155"/>
      <c r="F25" s="155"/>
      <c r="G25" s="155"/>
      <c r="H25" s="155"/>
      <c r="I25" s="155"/>
      <c r="J25" s="155"/>
      <c r="K25" s="116"/>
    </row>
    <row r="26" spans="1:11" ht="20.100000000000001" customHeight="1">
      <c r="A26" s="9" t="s">
        <v>186</v>
      </c>
      <c r="B26" s="10">
        <v>1030</v>
      </c>
      <c r="C26" s="126"/>
      <c r="D26" s="126"/>
      <c r="E26" s="126"/>
      <c r="F26" s="159">
        <v>-2795</v>
      </c>
      <c r="G26" s="159">
        <v>-935</v>
      </c>
      <c r="H26" s="159">
        <v>-800</v>
      </c>
      <c r="I26" s="159">
        <v>-571</v>
      </c>
      <c r="J26" s="159">
        <v>-489</v>
      </c>
      <c r="K26" s="113"/>
    </row>
    <row r="27" spans="1:11" ht="20.100000000000001" customHeight="1">
      <c r="A27" s="9" t="s">
        <v>113</v>
      </c>
      <c r="B27" s="10">
        <v>1031</v>
      </c>
      <c r="C27" s="121"/>
      <c r="D27" s="121"/>
      <c r="E27" s="121"/>
      <c r="F27" s="126"/>
      <c r="G27" s="121"/>
      <c r="H27" s="121"/>
      <c r="I27" s="121"/>
      <c r="J27" s="121"/>
      <c r="K27" s="113"/>
    </row>
    <row r="28" spans="1:11" ht="20.100000000000001" customHeight="1">
      <c r="A28" s="9" t="s">
        <v>174</v>
      </c>
      <c r="B28" s="10">
        <v>1032</v>
      </c>
      <c r="C28" s="121"/>
      <c r="D28" s="121" t="s">
        <v>247</v>
      </c>
      <c r="E28" s="121" t="s">
        <v>247</v>
      </c>
      <c r="F28" s="191">
        <v>-49</v>
      </c>
      <c r="G28" s="192">
        <v>-12</v>
      </c>
      <c r="H28" s="192">
        <v>-12</v>
      </c>
      <c r="I28" s="192">
        <v>-12</v>
      </c>
      <c r="J28" s="192">
        <v>-13</v>
      </c>
      <c r="K28" s="113"/>
    </row>
    <row r="29" spans="1:11" ht="20.100000000000001" customHeight="1">
      <c r="A29" s="9" t="s">
        <v>63</v>
      </c>
      <c r="B29" s="10">
        <v>1033</v>
      </c>
      <c r="C29" s="121"/>
      <c r="D29" s="121" t="s">
        <v>247</v>
      </c>
      <c r="E29" s="121" t="s">
        <v>247</v>
      </c>
      <c r="F29" s="191">
        <f t="shared" ref="F29:F82" si="0">SUM(G29:J29)</f>
        <v>0</v>
      </c>
      <c r="G29" s="192" t="s">
        <v>247</v>
      </c>
      <c r="H29" s="192" t="s">
        <v>247</v>
      </c>
      <c r="I29" s="192" t="s">
        <v>247</v>
      </c>
      <c r="J29" s="192" t="s">
        <v>247</v>
      </c>
      <c r="K29" s="113"/>
    </row>
    <row r="30" spans="1:11" ht="20.100000000000001" customHeight="1">
      <c r="A30" s="9" t="s">
        <v>25</v>
      </c>
      <c r="B30" s="10">
        <v>1034</v>
      </c>
      <c r="C30" s="121"/>
      <c r="D30" s="121" t="s">
        <v>247</v>
      </c>
      <c r="E30" s="121" t="s">
        <v>247</v>
      </c>
      <c r="F30" s="191">
        <f t="shared" si="0"/>
        <v>0</v>
      </c>
      <c r="G30" s="192" t="s">
        <v>247</v>
      </c>
      <c r="H30" s="192" t="s">
        <v>247</v>
      </c>
      <c r="I30" s="192" t="s">
        <v>247</v>
      </c>
      <c r="J30" s="192" t="s">
        <v>247</v>
      </c>
      <c r="K30" s="113"/>
    </row>
    <row r="31" spans="1:11" ht="20.100000000000001" customHeight="1">
      <c r="A31" s="9" t="s">
        <v>26</v>
      </c>
      <c r="B31" s="10">
        <v>1035</v>
      </c>
      <c r="C31" s="121"/>
      <c r="D31" s="121" t="s">
        <v>247</v>
      </c>
      <c r="E31" s="121" t="s">
        <v>247</v>
      </c>
      <c r="F31" s="191">
        <f t="shared" si="0"/>
        <v>0</v>
      </c>
      <c r="G31" s="192" t="s">
        <v>247</v>
      </c>
      <c r="H31" s="192" t="s">
        <v>247</v>
      </c>
      <c r="I31" s="192" t="s">
        <v>247</v>
      </c>
      <c r="J31" s="192" t="s">
        <v>247</v>
      </c>
      <c r="K31" s="113"/>
    </row>
    <row r="32" spans="1:11" s="2" customFormat="1" ht="20.100000000000001" customHeight="1">
      <c r="A32" s="9" t="s">
        <v>39</v>
      </c>
      <c r="B32" s="10">
        <v>1036</v>
      </c>
      <c r="C32" s="121"/>
      <c r="D32" s="121"/>
      <c r="E32" s="121"/>
      <c r="F32" s="191">
        <v>-16</v>
      </c>
      <c r="G32" s="192">
        <v>0</v>
      </c>
      <c r="H32" s="192">
        <v>-5</v>
      </c>
      <c r="I32" s="192">
        <v>-5</v>
      </c>
      <c r="J32" s="192">
        <v>-6</v>
      </c>
      <c r="K32" s="113"/>
    </row>
    <row r="33" spans="1:11" s="2" customFormat="1" ht="20.100000000000001" customHeight="1">
      <c r="A33" s="9" t="s">
        <v>40</v>
      </c>
      <c r="B33" s="10">
        <v>1037</v>
      </c>
      <c r="C33" s="121"/>
      <c r="D33" s="121"/>
      <c r="E33" s="121"/>
      <c r="F33" s="191">
        <v>-20</v>
      </c>
      <c r="G33" s="192">
        <v>-5</v>
      </c>
      <c r="H33" s="192">
        <v>-5</v>
      </c>
      <c r="I33" s="192">
        <v>-5</v>
      </c>
      <c r="J33" s="192">
        <v>-5</v>
      </c>
      <c r="K33" s="113"/>
    </row>
    <row r="34" spans="1:11" s="2" customFormat="1" ht="20.100000000000001" customHeight="1">
      <c r="A34" s="9" t="s">
        <v>41</v>
      </c>
      <c r="B34" s="10">
        <v>1038</v>
      </c>
      <c r="C34" s="121"/>
      <c r="D34" s="121"/>
      <c r="E34" s="121"/>
      <c r="F34" s="191">
        <v>-2221</v>
      </c>
      <c r="G34" s="192">
        <v>-752</v>
      </c>
      <c r="H34" s="192">
        <v>-638</v>
      </c>
      <c r="I34" s="192">
        <v>-450</v>
      </c>
      <c r="J34" s="192">
        <v>-381</v>
      </c>
      <c r="K34" s="113"/>
    </row>
    <row r="35" spans="1:11" s="2" customFormat="1" ht="20.100000000000001" customHeight="1">
      <c r="A35" s="9" t="s">
        <v>42</v>
      </c>
      <c r="B35" s="10">
        <v>1039</v>
      </c>
      <c r="C35" s="121"/>
      <c r="D35" s="121"/>
      <c r="E35" s="121"/>
      <c r="F35" s="191">
        <v>-489</v>
      </c>
      <c r="G35" s="192">
        <v>-166</v>
      </c>
      <c r="H35" s="192">
        <v>-140</v>
      </c>
      <c r="I35" s="192">
        <v>-99</v>
      </c>
      <c r="J35" s="192">
        <v>-84</v>
      </c>
      <c r="K35" s="113"/>
    </row>
    <row r="36" spans="1:11" s="2" customFormat="1" ht="42" customHeight="1">
      <c r="A36" s="9" t="s">
        <v>43</v>
      </c>
      <c r="B36" s="10">
        <v>1040</v>
      </c>
      <c r="C36" s="121"/>
      <c r="D36" s="121"/>
      <c r="E36" s="121"/>
      <c r="F36" s="126"/>
      <c r="G36" s="121"/>
      <c r="H36" s="121"/>
      <c r="I36" s="121"/>
      <c r="J36" s="121"/>
      <c r="K36" s="113"/>
    </row>
    <row r="37" spans="1:11" s="2" customFormat="1" ht="42" customHeight="1">
      <c r="A37" s="9" t="s">
        <v>44</v>
      </c>
      <c r="B37" s="10">
        <v>1041</v>
      </c>
      <c r="C37" s="121"/>
      <c r="D37" s="121"/>
      <c r="E37" s="121"/>
      <c r="F37" s="126"/>
      <c r="G37" s="121"/>
      <c r="H37" s="121"/>
      <c r="I37" s="121"/>
      <c r="J37" s="121"/>
      <c r="K37" s="113"/>
    </row>
    <row r="38" spans="1:11" s="2" customFormat="1" ht="20.100000000000001" customHeight="1">
      <c r="A38" s="9" t="s">
        <v>45</v>
      </c>
      <c r="B38" s="10">
        <v>1042</v>
      </c>
      <c r="C38" s="121"/>
      <c r="D38" s="121" t="s">
        <v>247</v>
      </c>
      <c r="E38" s="121" t="s">
        <v>247</v>
      </c>
      <c r="F38" s="126">
        <f t="shared" si="0"/>
        <v>0</v>
      </c>
      <c r="G38" s="121" t="s">
        <v>247</v>
      </c>
      <c r="H38" s="121" t="s">
        <v>247</v>
      </c>
      <c r="I38" s="121" t="s">
        <v>247</v>
      </c>
      <c r="J38" s="121" t="s">
        <v>247</v>
      </c>
      <c r="K38" s="113"/>
    </row>
    <row r="39" spans="1:11" s="2" customFormat="1" ht="20.100000000000001" customHeight="1">
      <c r="A39" s="9" t="s">
        <v>46</v>
      </c>
      <c r="B39" s="10">
        <v>1043</v>
      </c>
      <c r="C39" s="121"/>
      <c r="D39" s="121" t="s">
        <v>247</v>
      </c>
      <c r="E39" s="121" t="s">
        <v>247</v>
      </c>
      <c r="F39" s="126">
        <f t="shared" si="0"/>
        <v>0</v>
      </c>
      <c r="G39" s="121" t="s">
        <v>247</v>
      </c>
      <c r="H39" s="121" t="s">
        <v>247</v>
      </c>
      <c r="I39" s="121" t="s">
        <v>247</v>
      </c>
      <c r="J39" s="121" t="s">
        <v>247</v>
      </c>
      <c r="K39" s="113"/>
    </row>
    <row r="40" spans="1:11" s="2" customFormat="1" ht="20.100000000000001" customHeight="1">
      <c r="A40" s="9" t="s">
        <v>47</v>
      </c>
      <c r="B40" s="10">
        <v>1044</v>
      </c>
      <c r="C40" s="121"/>
      <c r="D40" s="121"/>
      <c r="E40" s="121"/>
      <c r="F40" s="126"/>
      <c r="G40" s="121"/>
      <c r="H40" s="121"/>
      <c r="I40" s="121"/>
      <c r="J40" s="121" t="s">
        <v>247</v>
      </c>
      <c r="K40" s="113"/>
    </row>
    <row r="41" spans="1:11" s="2" customFormat="1" ht="20.100000000000001" customHeight="1">
      <c r="A41" s="9" t="s">
        <v>65</v>
      </c>
      <c r="B41" s="10">
        <v>1045</v>
      </c>
      <c r="C41" s="121"/>
      <c r="D41" s="121" t="s">
        <v>247</v>
      </c>
      <c r="E41" s="121" t="s">
        <v>247</v>
      </c>
      <c r="F41" s="126">
        <f t="shared" si="0"/>
        <v>0</v>
      </c>
      <c r="G41" s="121" t="s">
        <v>247</v>
      </c>
      <c r="H41" s="121" t="s">
        <v>247</v>
      </c>
      <c r="I41" s="121" t="s">
        <v>247</v>
      </c>
      <c r="J41" s="121" t="s">
        <v>247</v>
      </c>
      <c r="K41" s="113"/>
    </row>
    <row r="42" spans="1:11" s="2" customFormat="1" ht="20.100000000000001" customHeight="1">
      <c r="A42" s="9" t="s">
        <v>48</v>
      </c>
      <c r="B42" s="10">
        <v>1046</v>
      </c>
      <c r="C42" s="121"/>
      <c r="D42" s="121" t="s">
        <v>247</v>
      </c>
      <c r="E42" s="121" t="s">
        <v>247</v>
      </c>
      <c r="F42" s="126">
        <f t="shared" si="0"/>
        <v>0</v>
      </c>
      <c r="G42" s="121" t="s">
        <v>247</v>
      </c>
      <c r="H42" s="121" t="s">
        <v>247</v>
      </c>
      <c r="I42" s="121" t="s">
        <v>247</v>
      </c>
      <c r="J42" s="121" t="s">
        <v>247</v>
      </c>
      <c r="K42" s="113"/>
    </row>
    <row r="43" spans="1:11" s="2" customFormat="1" ht="20.100000000000001" customHeight="1">
      <c r="A43" s="9" t="s">
        <v>49</v>
      </c>
      <c r="B43" s="10">
        <v>1047</v>
      </c>
      <c r="C43" s="121"/>
      <c r="D43" s="121" t="s">
        <v>247</v>
      </c>
      <c r="E43" s="121" t="s">
        <v>247</v>
      </c>
      <c r="F43" s="126">
        <f t="shared" si="0"/>
        <v>0</v>
      </c>
      <c r="G43" s="121" t="s">
        <v>247</v>
      </c>
      <c r="H43" s="121" t="s">
        <v>247</v>
      </c>
      <c r="I43" s="121" t="s">
        <v>247</v>
      </c>
      <c r="J43" s="121" t="s">
        <v>247</v>
      </c>
      <c r="K43" s="113"/>
    </row>
    <row r="44" spans="1:11" s="2" customFormat="1" ht="20.100000000000001" customHeight="1">
      <c r="A44" s="9" t="s">
        <v>50</v>
      </c>
      <c r="B44" s="10">
        <v>1048</v>
      </c>
      <c r="C44" s="121"/>
      <c r="D44" s="121" t="s">
        <v>247</v>
      </c>
      <c r="E44" s="121" t="s">
        <v>247</v>
      </c>
      <c r="F44" s="126">
        <f t="shared" si="0"/>
        <v>0</v>
      </c>
      <c r="G44" s="121" t="s">
        <v>247</v>
      </c>
      <c r="H44" s="121" t="s">
        <v>247</v>
      </c>
      <c r="I44" s="121" t="s">
        <v>247</v>
      </c>
      <c r="J44" s="121" t="s">
        <v>247</v>
      </c>
      <c r="K44" s="113"/>
    </row>
    <row r="45" spans="1:11" s="2" customFormat="1" ht="20.100000000000001" customHeight="1">
      <c r="A45" s="9" t="s">
        <v>51</v>
      </c>
      <c r="B45" s="10">
        <v>1049</v>
      </c>
      <c r="C45" s="121"/>
      <c r="D45" s="121" t="s">
        <v>247</v>
      </c>
      <c r="E45" s="121" t="s">
        <v>247</v>
      </c>
      <c r="F45" s="126">
        <f t="shared" si="0"/>
        <v>0</v>
      </c>
      <c r="G45" s="121" t="s">
        <v>247</v>
      </c>
      <c r="H45" s="121" t="s">
        <v>247</v>
      </c>
      <c r="I45" s="121" t="s">
        <v>247</v>
      </c>
      <c r="J45" s="121" t="s">
        <v>247</v>
      </c>
      <c r="K45" s="113"/>
    </row>
    <row r="46" spans="1:11" s="2" customFormat="1" ht="42.75" customHeight="1">
      <c r="A46" s="9" t="s">
        <v>83</v>
      </c>
      <c r="B46" s="10">
        <v>1050</v>
      </c>
      <c r="C46" s="121"/>
      <c r="D46" s="121"/>
      <c r="E46" s="121"/>
      <c r="F46" s="126"/>
      <c r="G46" s="121"/>
      <c r="H46" s="121"/>
      <c r="I46" s="121"/>
      <c r="J46" s="121" t="s">
        <v>247</v>
      </c>
      <c r="K46" s="113"/>
    </row>
    <row r="47" spans="1:11" s="2" customFormat="1" ht="20.100000000000001" customHeight="1">
      <c r="A47" s="9" t="s">
        <v>52</v>
      </c>
      <c r="B47" s="7" t="s">
        <v>284</v>
      </c>
      <c r="C47" s="121"/>
      <c r="D47" s="121" t="s">
        <v>247</v>
      </c>
      <c r="E47" s="121" t="s">
        <v>247</v>
      </c>
      <c r="F47" s="126">
        <f t="shared" si="0"/>
        <v>0</v>
      </c>
      <c r="G47" s="121" t="s">
        <v>247</v>
      </c>
      <c r="H47" s="121" t="s">
        <v>247</v>
      </c>
      <c r="I47" s="121" t="s">
        <v>247</v>
      </c>
      <c r="J47" s="121" t="s">
        <v>247</v>
      </c>
      <c r="K47" s="113"/>
    </row>
    <row r="48" spans="1:11" s="2" customFormat="1" ht="20.100000000000001" customHeight="1">
      <c r="A48" s="9" t="s">
        <v>116</v>
      </c>
      <c r="B48" s="10">
        <v>1051</v>
      </c>
      <c r="C48" s="121"/>
      <c r="D48" s="121"/>
      <c r="E48" s="121"/>
      <c r="F48" s="126"/>
      <c r="G48" s="121"/>
      <c r="H48" s="121"/>
      <c r="I48" s="121"/>
      <c r="J48" s="121"/>
      <c r="K48" s="113"/>
    </row>
    <row r="49" spans="1:11" ht="20.100000000000001" customHeight="1">
      <c r="A49" s="9" t="s">
        <v>187</v>
      </c>
      <c r="B49" s="10">
        <v>1060</v>
      </c>
      <c r="C49" s="126"/>
      <c r="D49" s="126"/>
      <c r="E49" s="126"/>
      <c r="F49" s="126"/>
      <c r="G49" s="126"/>
      <c r="H49" s="126"/>
      <c r="I49" s="126"/>
      <c r="J49" s="126"/>
      <c r="K49" s="113"/>
    </row>
    <row r="50" spans="1:11" s="2" customFormat="1" ht="20.100000000000001" customHeight="1">
      <c r="A50" s="9" t="s">
        <v>154</v>
      </c>
      <c r="B50" s="10">
        <v>1061</v>
      </c>
      <c r="C50" s="121" t="s">
        <v>247</v>
      </c>
      <c r="D50" s="121" t="s">
        <v>247</v>
      </c>
      <c r="E50" s="121" t="s">
        <v>247</v>
      </c>
      <c r="F50" s="126">
        <f t="shared" si="0"/>
        <v>0</v>
      </c>
      <c r="G50" s="121" t="s">
        <v>247</v>
      </c>
      <c r="H50" s="121" t="s">
        <v>247</v>
      </c>
      <c r="I50" s="121" t="s">
        <v>247</v>
      </c>
      <c r="J50" s="121" t="s">
        <v>247</v>
      </c>
      <c r="K50" s="113"/>
    </row>
    <row r="51" spans="1:11" s="2" customFormat="1" ht="20.100000000000001" customHeight="1">
      <c r="A51" s="9" t="s">
        <v>155</v>
      </c>
      <c r="B51" s="10">
        <v>1062</v>
      </c>
      <c r="C51" s="121" t="s">
        <v>247</v>
      </c>
      <c r="D51" s="121" t="s">
        <v>247</v>
      </c>
      <c r="E51" s="121" t="s">
        <v>247</v>
      </c>
      <c r="F51" s="126">
        <f t="shared" si="0"/>
        <v>0</v>
      </c>
      <c r="G51" s="121" t="s">
        <v>247</v>
      </c>
      <c r="H51" s="121" t="s">
        <v>247</v>
      </c>
      <c r="I51" s="121" t="s">
        <v>247</v>
      </c>
      <c r="J51" s="121" t="s">
        <v>247</v>
      </c>
      <c r="K51" s="113"/>
    </row>
    <row r="52" spans="1:11" s="2" customFormat="1" ht="20.100000000000001" customHeight="1">
      <c r="A52" s="9" t="s">
        <v>41</v>
      </c>
      <c r="B52" s="10">
        <v>1063</v>
      </c>
      <c r="C52" s="121" t="s">
        <v>247</v>
      </c>
      <c r="D52" s="121" t="s">
        <v>247</v>
      </c>
      <c r="E52" s="121" t="s">
        <v>247</v>
      </c>
      <c r="F52" s="126">
        <f t="shared" si="0"/>
        <v>0</v>
      </c>
      <c r="G52" s="121" t="s">
        <v>247</v>
      </c>
      <c r="H52" s="121" t="s">
        <v>247</v>
      </c>
      <c r="I52" s="121" t="s">
        <v>247</v>
      </c>
      <c r="J52" s="121" t="s">
        <v>247</v>
      </c>
      <c r="K52" s="113"/>
    </row>
    <row r="53" spans="1:11" s="2" customFormat="1" ht="20.100000000000001" customHeight="1">
      <c r="A53" s="9" t="s">
        <v>42</v>
      </c>
      <c r="B53" s="10">
        <v>1064</v>
      </c>
      <c r="C53" s="121" t="s">
        <v>247</v>
      </c>
      <c r="D53" s="121" t="s">
        <v>247</v>
      </c>
      <c r="E53" s="121" t="s">
        <v>247</v>
      </c>
      <c r="F53" s="126">
        <f t="shared" si="0"/>
        <v>0</v>
      </c>
      <c r="G53" s="121" t="s">
        <v>247</v>
      </c>
      <c r="H53" s="121" t="s">
        <v>247</v>
      </c>
      <c r="I53" s="121" t="s">
        <v>247</v>
      </c>
      <c r="J53" s="121" t="s">
        <v>247</v>
      </c>
      <c r="K53" s="113"/>
    </row>
    <row r="54" spans="1:11" s="2" customFormat="1" ht="20.100000000000001" customHeight="1">
      <c r="A54" s="9" t="s">
        <v>64</v>
      </c>
      <c r="B54" s="10">
        <v>1065</v>
      </c>
      <c r="C54" s="121" t="s">
        <v>247</v>
      </c>
      <c r="D54" s="121" t="s">
        <v>247</v>
      </c>
      <c r="E54" s="121" t="s">
        <v>247</v>
      </c>
      <c r="F54" s="126">
        <f t="shared" si="0"/>
        <v>0</v>
      </c>
      <c r="G54" s="121" t="s">
        <v>247</v>
      </c>
      <c r="H54" s="121" t="s">
        <v>247</v>
      </c>
      <c r="I54" s="121" t="s">
        <v>247</v>
      </c>
      <c r="J54" s="121" t="s">
        <v>247</v>
      </c>
      <c r="K54" s="113"/>
    </row>
    <row r="55" spans="1:11" s="2" customFormat="1" ht="20.100000000000001" customHeight="1">
      <c r="A55" s="9" t="s">
        <v>86</v>
      </c>
      <c r="B55" s="10">
        <v>1066</v>
      </c>
      <c r="C55" s="121" t="s">
        <v>247</v>
      </c>
      <c r="D55" s="121" t="s">
        <v>247</v>
      </c>
      <c r="E55" s="121" t="s">
        <v>247</v>
      </c>
      <c r="F55" s="126">
        <f t="shared" si="0"/>
        <v>0</v>
      </c>
      <c r="G55" s="121" t="s">
        <v>247</v>
      </c>
      <c r="H55" s="121" t="s">
        <v>247</v>
      </c>
      <c r="I55" s="121" t="s">
        <v>247</v>
      </c>
      <c r="J55" s="121" t="s">
        <v>247</v>
      </c>
      <c r="K55" s="113"/>
    </row>
    <row r="56" spans="1:11" s="2" customFormat="1" ht="20.100000000000001" customHeight="1">
      <c r="A56" s="9" t="s">
        <v>124</v>
      </c>
      <c r="B56" s="10">
        <v>1067</v>
      </c>
      <c r="C56" s="121"/>
      <c r="D56" s="121"/>
      <c r="E56" s="121"/>
      <c r="F56" s="126"/>
      <c r="G56" s="121"/>
      <c r="H56" s="121"/>
      <c r="I56" s="121"/>
      <c r="J56" s="121"/>
      <c r="K56" s="113"/>
    </row>
    <row r="57" spans="1:11" s="2" customFormat="1" ht="20.100000000000001" customHeight="1">
      <c r="A57" s="181" t="s">
        <v>285</v>
      </c>
      <c r="B57" s="10">
        <v>1070</v>
      </c>
      <c r="C57" s="126"/>
      <c r="D57" s="126"/>
      <c r="E57" s="126"/>
      <c r="F57" s="159">
        <v>2900</v>
      </c>
      <c r="G57" s="150">
        <v>970</v>
      </c>
      <c r="H57" s="150">
        <v>830</v>
      </c>
      <c r="I57" s="150">
        <v>590</v>
      </c>
      <c r="J57" s="150">
        <v>510</v>
      </c>
      <c r="K57" s="113"/>
    </row>
    <row r="58" spans="1:11" s="2" customFormat="1" ht="20.100000000000001" customHeight="1">
      <c r="A58" s="182" t="s">
        <v>440</v>
      </c>
      <c r="B58" s="10"/>
      <c r="C58" s="126"/>
      <c r="D58" s="126"/>
      <c r="E58" s="126"/>
      <c r="F58" s="126">
        <v>0</v>
      </c>
      <c r="G58" s="126"/>
      <c r="H58" s="126"/>
      <c r="I58" s="126"/>
      <c r="J58" s="126"/>
      <c r="K58" s="183"/>
    </row>
    <row r="59" spans="1:11" s="2" customFormat="1" ht="20.100000000000001" customHeight="1">
      <c r="A59" s="9" t="s">
        <v>182</v>
      </c>
      <c r="B59" s="10">
        <v>1071</v>
      </c>
      <c r="C59" s="121"/>
      <c r="D59" s="121">
        <v>0</v>
      </c>
      <c r="E59" s="121"/>
      <c r="F59" s="126">
        <f t="shared" ref="F59:F66" si="1">SUM(G59:J59)</f>
        <v>0</v>
      </c>
      <c r="G59" s="121"/>
      <c r="H59" s="121"/>
      <c r="I59" s="121"/>
      <c r="J59" s="121"/>
      <c r="K59" s="113"/>
    </row>
    <row r="60" spans="1:11" s="2" customFormat="1" ht="20.100000000000001" customHeight="1">
      <c r="A60" s="9" t="s">
        <v>286</v>
      </c>
      <c r="B60" s="10">
        <v>1072</v>
      </c>
      <c r="C60" s="121">
        <v>0</v>
      </c>
      <c r="D60" s="121"/>
      <c r="E60" s="121"/>
      <c r="F60" s="126">
        <f t="shared" si="1"/>
        <v>0</v>
      </c>
      <c r="G60" s="121"/>
      <c r="H60" s="121"/>
      <c r="I60" s="121"/>
      <c r="J60" s="121"/>
      <c r="K60" s="113"/>
    </row>
    <row r="61" spans="1:11" s="2" customFormat="1" ht="20.100000000000001" customHeight="1">
      <c r="A61" s="185" t="s">
        <v>441</v>
      </c>
      <c r="B61" s="10">
        <v>1073</v>
      </c>
      <c r="C61" s="121"/>
      <c r="D61" s="121"/>
      <c r="E61" s="121"/>
      <c r="F61" s="126">
        <v>2900</v>
      </c>
      <c r="G61" s="121">
        <v>970</v>
      </c>
      <c r="H61" s="121">
        <v>830</v>
      </c>
      <c r="I61" s="121">
        <v>590</v>
      </c>
      <c r="J61" s="121">
        <v>510</v>
      </c>
      <c r="K61" s="113"/>
    </row>
    <row r="62" spans="1:11" s="2" customFormat="1" ht="20.100000000000001" customHeight="1">
      <c r="A62" s="93" t="s">
        <v>88</v>
      </c>
      <c r="B62" s="10">
        <v>1080</v>
      </c>
      <c r="C62" s="126">
        <f>SUM(C63:C68)</f>
        <v>0</v>
      </c>
      <c r="D62" s="126">
        <f>SUM(D63:D68)</f>
        <v>0</v>
      </c>
      <c r="E62" s="126">
        <f>SUM(E63:E68)</f>
        <v>0</v>
      </c>
      <c r="F62" s="126">
        <f t="shared" si="0"/>
        <v>0</v>
      </c>
      <c r="G62" s="126">
        <f>SUM(G63:G68)</f>
        <v>0</v>
      </c>
      <c r="H62" s="126">
        <f>SUM(H63:H68)</f>
        <v>0</v>
      </c>
      <c r="I62" s="126">
        <f>SUM(I63:I68)</f>
        <v>0</v>
      </c>
      <c r="J62" s="126">
        <f>SUM(J63:J68)</f>
        <v>0</v>
      </c>
      <c r="K62" s="113"/>
    </row>
    <row r="63" spans="1:11" s="2" customFormat="1" ht="20.100000000000001" customHeight="1">
      <c r="A63" s="9" t="s">
        <v>182</v>
      </c>
      <c r="B63" s="10">
        <v>1081</v>
      </c>
      <c r="C63" s="121">
        <v>0</v>
      </c>
      <c r="D63" s="121">
        <v>0</v>
      </c>
      <c r="E63" s="121">
        <v>0</v>
      </c>
      <c r="F63" s="126">
        <f t="shared" si="1"/>
        <v>0</v>
      </c>
      <c r="G63" s="121">
        <v>0</v>
      </c>
      <c r="H63" s="121">
        <v>0</v>
      </c>
      <c r="I63" s="121">
        <v>0</v>
      </c>
      <c r="J63" s="121">
        <v>0</v>
      </c>
      <c r="K63" s="113"/>
    </row>
    <row r="64" spans="1:11" s="2" customFormat="1" ht="20.100000000000001" customHeight="1">
      <c r="A64" s="9" t="s">
        <v>287</v>
      </c>
      <c r="B64" s="10">
        <v>1082</v>
      </c>
      <c r="C64" s="121">
        <v>0</v>
      </c>
      <c r="D64" s="121">
        <v>0</v>
      </c>
      <c r="E64" s="121">
        <v>0</v>
      </c>
      <c r="F64" s="126">
        <f t="shared" si="1"/>
        <v>0</v>
      </c>
      <c r="G64" s="121">
        <v>0</v>
      </c>
      <c r="H64" s="121">
        <v>0</v>
      </c>
      <c r="I64" s="121">
        <v>0</v>
      </c>
      <c r="J64" s="121">
        <v>0</v>
      </c>
      <c r="K64" s="113"/>
    </row>
    <row r="65" spans="1:11" s="2" customFormat="1" ht="20.100000000000001" customHeight="1">
      <c r="A65" s="9" t="s">
        <v>72</v>
      </c>
      <c r="B65" s="10">
        <v>1083</v>
      </c>
      <c r="C65" s="121" t="s">
        <v>247</v>
      </c>
      <c r="D65" s="121" t="s">
        <v>247</v>
      </c>
      <c r="E65" s="121" t="s">
        <v>247</v>
      </c>
      <c r="F65" s="126">
        <f t="shared" si="1"/>
        <v>0</v>
      </c>
      <c r="G65" s="121">
        <v>0</v>
      </c>
      <c r="H65" s="121">
        <v>0</v>
      </c>
      <c r="I65" s="121">
        <v>0</v>
      </c>
      <c r="J65" s="121">
        <v>0</v>
      </c>
      <c r="K65" s="113"/>
    </row>
    <row r="66" spans="1:11" s="2" customFormat="1" ht="20.100000000000001" customHeight="1">
      <c r="A66" s="9" t="s">
        <v>53</v>
      </c>
      <c r="B66" s="10">
        <v>1084</v>
      </c>
      <c r="C66" s="121" t="s">
        <v>247</v>
      </c>
      <c r="D66" s="121" t="s">
        <v>247</v>
      </c>
      <c r="E66" s="121" t="s">
        <v>247</v>
      </c>
      <c r="F66" s="126">
        <f t="shared" si="1"/>
        <v>0</v>
      </c>
      <c r="G66" s="121">
        <v>0</v>
      </c>
      <c r="H66" s="121">
        <v>0</v>
      </c>
      <c r="I66" s="121">
        <v>0</v>
      </c>
      <c r="J66" s="121">
        <v>0</v>
      </c>
      <c r="K66" s="113"/>
    </row>
    <row r="67" spans="1:11" s="2" customFormat="1" ht="20.100000000000001" customHeight="1">
      <c r="A67" s="9" t="s">
        <v>62</v>
      </c>
      <c r="B67" s="10">
        <v>1085</v>
      </c>
      <c r="C67" s="121" t="s">
        <v>247</v>
      </c>
      <c r="D67" s="121" t="s">
        <v>247</v>
      </c>
      <c r="E67" s="121" t="s">
        <v>247</v>
      </c>
      <c r="F67" s="126">
        <f t="shared" si="0"/>
        <v>0</v>
      </c>
      <c r="G67" s="121">
        <v>0</v>
      </c>
      <c r="H67" s="121">
        <v>0</v>
      </c>
      <c r="I67" s="121">
        <v>0</v>
      </c>
      <c r="J67" s="121">
        <v>0</v>
      </c>
      <c r="K67" s="113"/>
    </row>
    <row r="68" spans="1:11" s="2" customFormat="1" ht="20.100000000000001" customHeight="1">
      <c r="A68" s="9" t="s">
        <v>198</v>
      </c>
      <c r="B68" s="10">
        <v>1086</v>
      </c>
      <c r="C68" s="121" t="s">
        <v>247</v>
      </c>
      <c r="D68" s="121" t="s">
        <v>247</v>
      </c>
      <c r="E68" s="121" t="s">
        <v>247</v>
      </c>
      <c r="F68" s="126">
        <f t="shared" si="0"/>
        <v>0</v>
      </c>
      <c r="G68" s="121">
        <v>0</v>
      </c>
      <c r="H68" s="121">
        <v>0</v>
      </c>
      <c r="I68" s="121">
        <v>0</v>
      </c>
      <c r="J68" s="121">
        <v>0</v>
      </c>
      <c r="K68" s="113"/>
    </row>
    <row r="69" spans="1:11" s="6" customFormat="1" ht="20.100000000000001" customHeight="1">
      <c r="A69" s="11" t="s">
        <v>4</v>
      </c>
      <c r="B69" s="12">
        <v>1100</v>
      </c>
      <c r="C69" s="155">
        <f>SUM(C25,C26,C49,C57,C62)</f>
        <v>0</v>
      </c>
      <c r="D69" s="155">
        <f t="shared" ref="D69:F69" si="2">SUM(D25,D26,D49,D57,D62)</f>
        <v>0</v>
      </c>
      <c r="E69" s="155">
        <f t="shared" si="2"/>
        <v>0</v>
      </c>
      <c r="F69" s="155">
        <f t="shared" si="2"/>
        <v>105</v>
      </c>
      <c r="G69" s="155">
        <v>35</v>
      </c>
      <c r="H69" s="155">
        <v>30</v>
      </c>
      <c r="I69" s="155">
        <v>19</v>
      </c>
      <c r="J69" s="155">
        <v>21</v>
      </c>
      <c r="K69" s="116"/>
    </row>
    <row r="70" spans="1:11" ht="20.100000000000001" customHeight="1">
      <c r="A70" s="9" t="s">
        <v>114</v>
      </c>
      <c r="B70" s="10">
        <v>1110</v>
      </c>
      <c r="C70" s="121"/>
      <c r="D70" s="121"/>
      <c r="E70" s="121"/>
      <c r="F70" s="126">
        <f t="shared" si="0"/>
        <v>0</v>
      </c>
      <c r="G70" s="121"/>
      <c r="H70" s="121"/>
      <c r="I70" s="121"/>
      <c r="J70" s="121"/>
      <c r="K70" s="113"/>
    </row>
    <row r="71" spans="1:11" ht="20.100000000000001" customHeight="1">
      <c r="A71" s="9" t="s">
        <v>118</v>
      </c>
      <c r="B71" s="10">
        <v>1120</v>
      </c>
      <c r="C71" s="121" t="s">
        <v>247</v>
      </c>
      <c r="D71" s="121" t="s">
        <v>247</v>
      </c>
      <c r="E71" s="121" t="s">
        <v>247</v>
      </c>
      <c r="F71" s="126">
        <f>SUM(G71:J71)</f>
        <v>0</v>
      </c>
      <c r="G71" s="121" t="s">
        <v>247</v>
      </c>
      <c r="H71" s="121" t="s">
        <v>247</v>
      </c>
      <c r="I71" s="121" t="s">
        <v>247</v>
      </c>
      <c r="J71" s="121" t="s">
        <v>247</v>
      </c>
      <c r="K71" s="113"/>
    </row>
    <row r="72" spans="1:11" ht="20.100000000000001" customHeight="1">
      <c r="A72" s="9" t="s">
        <v>115</v>
      </c>
      <c r="B72" s="10">
        <v>1130</v>
      </c>
      <c r="C72" s="121"/>
      <c r="D72" s="121"/>
      <c r="E72" s="121"/>
      <c r="F72" s="126">
        <f t="shared" si="0"/>
        <v>0</v>
      </c>
      <c r="G72" s="121"/>
      <c r="H72" s="121"/>
      <c r="I72" s="121"/>
      <c r="J72" s="121"/>
      <c r="K72" s="113"/>
    </row>
    <row r="73" spans="1:11" ht="20.100000000000001" customHeight="1">
      <c r="A73" s="9" t="s">
        <v>117</v>
      </c>
      <c r="B73" s="10">
        <v>1140</v>
      </c>
      <c r="C73" s="121" t="s">
        <v>247</v>
      </c>
      <c r="D73" s="121" t="s">
        <v>247</v>
      </c>
      <c r="E73" s="121" t="s">
        <v>247</v>
      </c>
      <c r="F73" s="126">
        <f>SUM(G73:J73)</f>
        <v>0</v>
      </c>
      <c r="G73" s="121" t="s">
        <v>247</v>
      </c>
      <c r="H73" s="121" t="s">
        <v>247</v>
      </c>
      <c r="I73" s="121" t="s">
        <v>247</v>
      </c>
      <c r="J73" s="121" t="s">
        <v>247</v>
      </c>
      <c r="K73" s="113"/>
    </row>
    <row r="74" spans="1:11" ht="20.100000000000001" customHeight="1">
      <c r="A74" s="9" t="s">
        <v>253</v>
      </c>
      <c r="B74" s="10">
        <v>1150</v>
      </c>
      <c r="C74" s="126"/>
      <c r="D74" s="126"/>
      <c r="E74" s="126"/>
      <c r="F74" s="126"/>
      <c r="G74" s="126"/>
      <c r="H74" s="126"/>
      <c r="I74" s="126"/>
      <c r="J74" s="126"/>
      <c r="K74" s="113"/>
    </row>
    <row r="75" spans="1:11" ht="20.100000000000001" customHeight="1">
      <c r="A75" s="9" t="s">
        <v>182</v>
      </c>
      <c r="B75" s="10">
        <v>1151</v>
      </c>
      <c r="C75" s="121"/>
      <c r="D75" s="121"/>
      <c r="E75" s="121"/>
      <c r="F75" s="126">
        <f t="shared" si="0"/>
        <v>0</v>
      </c>
      <c r="G75" s="121"/>
      <c r="H75" s="121"/>
      <c r="I75" s="121"/>
      <c r="J75" s="121"/>
      <c r="K75" s="113"/>
    </row>
    <row r="76" spans="1:11" ht="20.100000000000001" customHeight="1">
      <c r="A76" s="9" t="s">
        <v>403</v>
      </c>
      <c r="B76" s="10">
        <v>1152</v>
      </c>
      <c r="C76" s="121"/>
      <c r="D76" s="121"/>
      <c r="E76" s="121"/>
      <c r="F76" s="126"/>
      <c r="G76" s="121"/>
      <c r="H76" s="121"/>
      <c r="I76" s="121"/>
      <c r="J76" s="121"/>
      <c r="K76" s="113"/>
    </row>
    <row r="77" spans="1:11" ht="20.100000000000001" customHeight="1">
      <c r="A77" s="9" t="s">
        <v>288</v>
      </c>
      <c r="B77" s="10">
        <v>1160</v>
      </c>
      <c r="C77" s="126"/>
      <c r="D77" s="126">
        <f t="shared" ref="D77:J77" si="3">SUM(D78:D79)</f>
        <v>0</v>
      </c>
      <c r="E77" s="126">
        <f t="shared" si="3"/>
        <v>0</v>
      </c>
      <c r="F77" s="126">
        <f t="shared" si="0"/>
        <v>0</v>
      </c>
      <c r="G77" s="126">
        <f t="shared" si="3"/>
        <v>0</v>
      </c>
      <c r="H77" s="126">
        <f t="shared" si="3"/>
        <v>0</v>
      </c>
      <c r="I77" s="126">
        <f t="shared" si="3"/>
        <v>0</v>
      </c>
      <c r="J77" s="126">
        <f t="shared" si="3"/>
        <v>0</v>
      </c>
      <c r="K77" s="113"/>
    </row>
    <row r="78" spans="1:11" ht="20.100000000000001" customHeight="1">
      <c r="A78" s="9" t="s">
        <v>182</v>
      </c>
      <c r="B78" s="10">
        <v>1161</v>
      </c>
      <c r="C78" s="121"/>
      <c r="D78" s="121" t="s">
        <v>247</v>
      </c>
      <c r="E78" s="121" t="s">
        <v>247</v>
      </c>
      <c r="F78" s="126">
        <f>SUM(G78:J78)</f>
        <v>0</v>
      </c>
      <c r="G78" s="121" t="s">
        <v>247</v>
      </c>
      <c r="H78" s="121" t="s">
        <v>247</v>
      </c>
      <c r="I78" s="121" t="s">
        <v>247</v>
      </c>
      <c r="J78" s="121" t="s">
        <v>247</v>
      </c>
      <c r="K78" s="113"/>
    </row>
    <row r="79" spans="1:11" ht="20.100000000000001" customHeight="1">
      <c r="A79" s="9" t="s">
        <v>404</v>
      </c>
      <c r="B79" s="10">
        <v>1162</v>
      </c>
      <c r="C79" s="121"/>
      <c r="D79" s="121"/>
      <c r="E79" s="121"/>
      <c r="F79" s="126">
        <f>SUM(G79:J79)</f>
        <v>0</v>
      </c>
      <c r="G79" s="121" t="s">
        <v>247</v>
      </c>
      <c r="H79" s="121" t="s">
        <v>247</v>
      </c>
      <c r="I79" s="121" t="s">
        <v>247</v>
      </c>
      <c r="J79" s="121" t="s">
        <v>247</v>
      </c>
      <c r="K79" s="113"/>
    </row>
    <row r="80" spans="1:11" s="6" customFormat="1" ht="20.100000000000001" customHeight="1">
      <c r="A80" s="11" t="s">
        <v>102</v>
      </c>
      <c r="B80" s="12">
        <v>1170</v>
      </c>
      <c r="C80" s="155"/>
      <c r="D80" s="155">
        <f t="shared" ref="D80:J80" si="4">SUM(D69,D70,D71,D72,D73,D74,D77)</f>
        <v>0</v>
      </c>
      <c r="E80" s="155">
        <f t="shared" si="4"/>
        <v>0</v>
      </c>
      <c r="F80" s="155">
        <f t="shared" si="4"/>
        <v>105</v>
      </c>
      <c r="G80" s="155">
        <f t="shared" si="4"/>
        <v>35</v>
      </c>
      <c r="H80" s="155">
        <f t="shared" si="4"/>
        <v>30</v>
      </c>
      <c r="I80" s="155">
        <f t="shared" si="4"/>
        <v>19</v>
      </c>
      <c r="J80" s="155">
        <f t="shared" si="4"/>
        <v>21</v>
      </c>
      <c r="K80" s="116"/>
    </row>
    <row r="81" spans="1:11" s="6" customFormat="1" ht="20.100000000000001" customHeight="1">
      <c r="A81" s="9" t="s">
        <v>256</v>
      </c>
      <c r="B81" s="8">
        <v>1180</v>
      </c>
      <c r="C81" s="121" t="s">
        <v>247</v>
      </c>
      <c r="D81" s="121" t="s">
        <v>247</v>
      </c>
      <c r="E81" s="121" t="s">
        <v>247</v>
      </c>
      <c r="F81" s="126">
        <f t="shared" si="0"/>
        <v>0</v>
      </c>
      <c r="G81" s="121" t="s">
        <v>247</v>
      </c>
      <c r="H81" s="121" t="s">
        <v>247</v>
      </c>
      <c r="I81" s="121" t="s">
        <v>247</v>
      </c>
      <c r="J81" s="121" t="s">
        <v>247</v>
      </c>
      <c r="K81" s="116"/>
    </row>
    <row r="82" spans="1:11" s="6" customFormat="1" ht="20.100000000000001" customHeight="1">
      <c r="A82" s="9" t="s">
        <v>257</v>
      </c>
      <c r="B82" s="8">
        <v>1181</v>
      </c>
      <c r="C82" s="121"/>
      <c r="D82" s="121"/>
      <c r="E82" s="121"/>
      <c r="F82" s="126">
        <f t="shared" si="0"/>
        <v>0</v>
      </c>
      <c r="G82" s="121"/>
      <c r="H82" s="121"/>
      <c r="I82" s="121"/>
      <c r="J82" s="121"/>
      <c r="K82" s="116"/>
    </row>
    <row r="83" spans="1:11" ht="20.100000000000001" customHeight="1">
      <c r="A83" s="9" t="s">
        <v>258</v>
      </c>
      <c r="B83" s="10">
        <v>1190</v>
      </c>
      <c r="C83" s="121"/>
      <c r="D83" s="121"/>
      <c r="E83" s="121"/>
      <c r="F83" s="126">
        <f>SUM(G83:J83)</f>
        <v>0</v>
      </c>
      <c r="G83" s="121"/>
      <c r="H83" s="121"/>
      <c r="I83" s="121"/>
      <c r="J83" s="121"/>
      <c r="K83" s="113"/>
    </row>
    <row r="84" spans="1:11" ht="20.100000000000001" customHeight="1">
      <c r="A84" s="9" t="s">
        <v>259</v>
      </c>
      <c r="B84" s="7">
        <v>1191</v>
      </c>
      <c r="C84" s="121" t="s">
        <v>247</v>
      </c>
      <c r="D84" s="121" t="s">
        <v>247</v>
      </c>
      <c r="E84" s="121" t="s">
        <v>247</v>
      </c>
      <c r="F84" s="126">
        <f>SUM(G84:J84)</f>
        <v>0</v>
      </c>
      <c r="G84" s="121" t="s">
        <v>247</v>
      </c>
      <c r="H84" s="121" t="s">
        <v>247</v>
      </c>
      <c r="I84" s="121" t="s">
        <v>247</v>
      </c>
      <c r="J84" s="121" t="s">
        <v>247</v>
      </c>
      <c r="K84" s="113"/>
    </row>
    <row r="85" spans="1:11" s="6" customFormat="1" ht="20.100000000000001" customHeight="1">
      <c r="A85" s="11" t="s">
        <v>359</v>
      </c>
      <c r="B85" s="12">
        <v>1200</v>
      </c>
      <c r="C85" s="155">
        <f t="shared" ref="C85:J85" si="5">SUM(C80,C81,C82,C83,C84)</f>
        <v>0</v>
      </c>
      <c r="D85" s="155">
        <f t="shared" si="5"/>
        <v>0</v>
      </c>
      <c r="E85" s="155">
        <f t="shared" si="5"/>
        <v>0</v>
      </c>
      <c r="F85" s="155">
        <f t="shared" si="5"/>
        <v>105</v>
      </c>
      <c r="G85" s="155">
        <f t="shared" si="5"/>
        <v>35</v>
      </c>
      <c r="H85" s="155">
        <f t="shared" si="5"/>
        <v>30</v>
      </c>
      <c r="I85" s="155">
        <f t="shared" si="5"/>
        <v>19</v>
      </c>
      <c r="J85" s="155">
        <f t="shared" si="5"/>
        <v>21</v>
      </c>
      <c r="K85" s="116"/>
    </row>
    <row r="86" spans="1:11" ht="20.100000000000001" customHeight="1">
      <c r="A86" s="9" t="s">
        <v>28</v>
      </c>
      <c r="B86" s="7">
        <v>1201</v>
      </c>
      <c r="C86" s="171"/>
      <c r="D86" s="171"/>
      <c r="E86" s="171"/>
      <c r="F86" s="172"/>
      <c r="G86" s="171"/>
      <c r="H86" s="171"/>
      <c r="I86" s="171"/>
      <c r="J86" s="171"/>
      <c r="K86" s="113"/>
    </row>
    <row r="87" spans="1:11" ht="20.100000000000001" customHeight="1">
      <c r="A87" s="9" t="s">
        <v>29</v>
      </c>
      <c r="B87" s="7">
        <v>1202</v>
      </c>
      <c r="C87" s="171"/>
      <c r="D87" s="171"/>
      <c r="E87" s="171"/>
      <c r="F87" s="172"/>
      <c r="G87" s="171"/>
      <c r="H87" s="171"/>
      <c r="I87" s="171"/>
      <c r="J87" s="171"/>
      <c r="K87" s="113"/>
    </row>
    <row r="88" spans="1:11" ht="20.100000000000001" customHeight="1">
      <c r="A88" s="11" t="s">
        <v>19</v>
      </c>
      <c r="B88" s="10">
        <v>1210</v>
      </c>
      <c r="C88" s="158">
        <f t="shared" ref="C88:J88" si="6">SUM(C7,C57,C70,C72,C74,C82,C83)</f>
        <v>0</v>
      </c>
      <c r="D88" s="158">
        <f t="shared" si="6"/>
        <v>0</v>
      </c>
      <c r="E88" s="158">
        <f t="shared" si="6"/>
        <v>0</v>
      </c>
      <c r="F88" s="158">
        <f t="shared" si="6"/>
        <v>16052</v>
      </c>
      <c r="G88" s="158">
        <f t="shared" si="6"/>
        <v>3520</v>
      </c>
      <c r="H88" s="158">
        <f t="shared" si="6"/>
        <v>3380</v>
      </c>
      <c r="I88" s="158">
        <f t="shared" si="6"/>
        <v>4679</v>
      </c>
      <c r="J88" s="158">
        <f t="shared" si="6"/>
        <v>4473</v>
      </c>
      <c r="K88" s="113"/>
    </row>
    <row r="89" spans="1:11" ht="20.100000000000001" customHeight="1">
      <c r="A89" s="11" t="s">
        <v>121</v>
      </c>
      <c r="B89" s="10">
        <v>1220</v>
      </c>
      <c r="C89" s="158">
        <f t="shared" ref="C89:J89" si="7">SUM(C8,C26,C49,C62,C71,C73,C77,C81,C84)</f>
        <v>0</v>
      </c>
      <c r="D89" s="158">
        <f t="shared" si="7"/>
        <v>0</v>
      </c>
      <c r="E89" s="158">
        <f t="shared" si="7"/>
        <v>0</v>
      </c>
      <c r="F89" s="158">
        <f t="shared" si="7"/>
        <v>-15947</v>
      </c>
      <c r="G89" s="158">
        <f t="shared" si="7"/>
        <v>1615</v>
      </c>
      <c r="H89" s="158">
        <f t="shared" si="7"/>
        <v>1750</v>
      </c>
      <c r="I89" s="158">
        <f t="shared" si="7"/>
        <v>3518</v>
      </c>
      <c r="J89" s="158">
        <f t="shared" si="7"/>
        <v>3474</v>
      </c>
      <c r="K89" s="113"/>
    </row>
    <row r="90" spans="1:11" ht="19.5" customHeight="1">
      <c r="A90" s="9" t="s">
        <v>199</v>
      </c>
      <c r="B90" s="10">
        <v>1230</v>
      </c>
      <c r="C90" s="121"/>
      <c r="D90" s="121"/>
      <c r="E90" s="121"/>
      <c r="F90" s="126">
        <f>SUM(G90:J90)</f>
        <v>0</v>
      </c>
      <c r="G90" s="121"/>
      <c r="H90" s="121"/>
      <c r="I90" s="121"/>
      <c r="J90" s="121"/>
      <c r="K90" s="113"/>
    </row>
    <row r="91" spans="1:11" ht="20.100000000000001" customHeight="1">
      <c r="A91" s="232" t="s">
        <v>149</v>
      </c>
      <c r="B91" s="200"/>
      <c r="C91" s="200"/>
      <c r="D91" s="200"/>
      <c r="E91" s="200"/>
      <c r="F91" s="200"/>
      <c r="G91" s="200"/>
      <c r="H91" s="200"/>
      <c r="I91" s="200"/>
      <c r="J91" s="200"/>
      <c r="K91" s="233"/>
    </row>
    <row r="92" spans="1:11" ht="20.100000000000001" customHeight="1">
      <c r="A92" s="9" t="s">
        <v>289</v>
      </c>
      <c r="B92" s="10">
        <v>1300</v>
      </c>
      <c r="C92" s="126"/>
      <c r="D92" s="126"/>
      <c r="E92" s="126"/>
      <c r="F92" s="126"/>
      <c r="G92" s="126"/>
      <c r="H92" s="126"/>
      <c r="I92" s="126"/>
      <c r="J92" s="126"/>
      <c r="K92" s="113"/>
    </row>
    <row r="93" spans="1:11" ht="20.100000000000001" customHeight="1">
      <c r="A93" s="9" t="s">
        <v>324</v>
      </c>
      <c r="B93" s="10">
        <v>1301</v>
      </c>
      <c r="C93" s="126"/>
      <c r="D93" s="126"/>
      <c r="E93" s="126"/>
      <c r="F93" s="126"/>
      <c r="G93" s="126"/>
      <c r="H93" s="126"/>
      <c r="I93" s="126"/>
      <c r="J93" s="126"/>
      <c r="K93" s="113"/>
    </row>
    <row r="94" spans="1:11" ht="20.100000000000001" customHeight="1">
      <c r="A94" s="9" t="s">
        <v>325</v>
      </c>
      <c r="B94" s="10">
        <v>1302</v>
      </c>
      <c r="C94" s="126">
        <f>C59</f>
        <v>0</v>
      </c>
      <c r="D94" s="126">
        <f t="shared" ref="D94:J94" si="8">D59</f>
        <v>0</v>
      </c>
      <c r="E94" s="126">
        <f t="shared" si="8"/>
        <v>0</v>
      </c>
      <c r="F94" s="126">
        <f t="shared" ref="F94:F97" si="9">SUM(G94:J94)</f>
        <v>0</v>
      </c>
      <c r="G94" s="126">
        <f t="shared" si="8"/>
        <v>0</v>
      </c>
      <c r="H94" s="126">
        <f t="shared" si="8"/>
        <v>0</v>
      </c>
      <c r="I94" s="126">
        <f t="shared" si="8"/>
        <v>0</v>
      </c>
      <c r="J94" s="126">
        <f t="shared" si="8"/>
        <v>0</v>
      </c>
      <c r="K94" s="113"/>
    </row>
    <row r="95" spans="1:11" ht="20.100000000000001" customHeight="1">
      <c r="A95" s="9" t="s">
        <v>326</v>
      </c>
      <c r="B95" s="10">
        <v>1303</v>
      </c>
      <c r="C95" s="126">
        <f>C63</f>
        <v>0</v>
      </c>
      <c r="D95" s="126">
        <f t="shared" ref="D95:J95" si="10">D63</f>
        <v>0</v>
      </c>
      <c r="E95" s="126">
        <f t="shared" si="10"/>
        <v>0</v>
      </c>
      <c r="F95" s="126">
        <f t="shared" si="9"/>
        <v>0</v>
      </c>
      <c r="G95" s="126">
        <f t="shared" si="10"/>
        <v>0</v>
      </c>
      <c r="H95" s="126">
        <f t="shared" si="10"/>
        <v>0</v>
      </c>
      <c r="I95" s="126">
        <f t="shared" si="10"/>
        <v>0</v>
      </c>
      <c r="J95" s="126">
        <f t="shared" si="10"/>
        <v>0</v>
      </c>
      <c r="K95" s="113"/>
    </row>
    <row r="96" spans="1:11" ht="20.100000000000001" customHeight="1">
      <c r="A96" s="9" t="s">
        <v>327</v>
      </c>
      <c r="B96" s="10">
        <v>1304</v>
      </c>
      <c r="C96" s="126">
        <f>C60</f>
        <v>0</v>
      </c>
      <c r="D96" s="126">
        <f t="shared" ref="D96:J96" si="11">D60</f>
        <v>0</v>
      </c>
      <c r="E96" s="126">
        <f t="shared" si="11"/>
        <v>0</v>
      </c>
      <c r="F96" s="126">
        <f t="shared" si="9"/>
        <v>0</v>
      </c>
      <c r="G96" s="126">
        <f t="shared" si="11"/>
        <v>0</v>
      </c>
      <c r="H96" s="126">
        <f t="shared" si="11"/>
        <v>0</v>
      </c>
      <c r="I96" s="126">
        <f t="shared" si="11"/>
        <v>0</v>
      </c>
      <c r="J96" s="126">
        <f t="shared" si="11"/>
        <v>0</v>
      </c>
      <c r="K96" s="113"/>
    </row>
    <row r="97" spans="1:11" ht="20.100000000000001" customHeight="1">
      <c r="A97" s="9" t="s">
        <v>328</v>
      </c>
      <c r="B97" s="10">
        <v>1305</v>
      </c>
      <c r="C97" s="126">
        <f>C64</f>
        <v>0</v>
      </c>
      <c r="D97" s="126">
        <f>D64</f>
        <v>0</v>
      </c>
      <c r="E97" s="126">
        <f>E64</f>
        <v>0</v>
      </c>
      <c r="F97" s="126">
        <f t="shared" si="9"/>
        <v>0</v>
      </c>
      <c r="G97" s="126">
        <f>G64</f>
        <v>0</v>
      </c>
      <c r="H97" s="126">
        <f>H64</f>
        <v>0</v>
      </c>
      <c r="I97" s="126">
        <f>I64</f>
        <v>0</v>
      </c>
      <c r="J97" s="126">
        <f>J64</f>
        <v>0</v>
      </c>
      <c r="K97" s="113"/>
    </row>
    <row r="98" spans="1:11" s="6" customFormat="1" ht="20.100000000000001" customHeight="1">
      <c r="A98" s="11" t="s">
        <v>140</v>
      </c>
      <c r="B98" s="12">
        <v>1310</v>
      </c>
      <c r="C98" s="157">
        <f>C92+C93-C94-C95-C96-C97</f>
        <v>0</v>
      </c>
      <c r="D98" s="157">
        <f t="shared" ref="D98:J98" si="12">D92+D93-D94-D95-D96-D97</f>
        <v>0</v>
      </c>
      <c r="E98" s="157">
        <f t="shared" si="12"/>
        <v>0</v>
      </c>
      <c r="F98" s="157">
        <f t="shared" si="12"/>
        <v>0</v>
      </c>
      <c r="G98" s="157">
        <f t="shared" si="12"/>
        <v>0</v>
      </c>
      <c r="H98" s="157">
        <f t="shared" si="12"/>
        <v>0</v>
      </c>
      <c r="I98" s="157">
        <f t="shared" si="12"/>
        <v>0</v>
      </c>
      <c r="J98" s="157">
        <f t="shared" si="12"/>
        <v>0</v>
      </c>
      <c r="K98" s="116"/>
    </row>
    <row r="99" spans="1:11" ht="20.100000000000001" customHeight="1">
      <c r="A99" s="231" t="s">
        <v>190</v>
      </c>
      <c r="B99" s="231"/>
      <c r="C99" s="231"/>
      <c r="D99" s="231"/>
      <c r="E99" s="231"/>
      <c r="F99" s="231"/>
      <c r="G99" s="231"/>
      <c r="H99" s="231"/>
      <c r="I99" s="231"/>
      <c r="J99" s="231"/>
      <c r="K99" s="231"/>
    </row>
    <row r="100" spans="1:11" ht="20.100000000000001" customHeight="1">
      <c r="A100" s="9" t="s">
        <v>220</v>
      </c>
      <c r="B100" s="10">
        <v>1400</v>
      </c>
      <c r="C100" s="121"/>
      <c r="D100" s="121"/>
      <c r="E100" s="121"/>
      <c r="F100" s="126">
        <v>15947</v>
      </c>
      <c r="G100" s="121">
        <f t="shared" ref="G100:I100" si="13">G101+G102+G103+G104+G105+G106</f>
        <v>3485</v>
      </c>
      <c r="H100" s="121">
        <f t="shared" si="13"/>
        <v>3350</v>
      </c>
      <c r="I100" s="121">
        <f t="shared" si="13"/>
        <v>4660</v>
      </c>
      <c r="J100" s="121">
        <f>J101+J102+J103+J104+J105+J106</f>
        <v>4452</v>
      </c>
      <c r="K100" s="113"/>
    </row>
    <row r="101" spans="1:11" ht="20.100000000000001" customHeight="1">
      <c r="A101" s="9" t="s">
        <v>219</v>
      </c>
      <c r="B101" s="138">
        <v>1401</v>
      </c>
      <c r="C101" s="121"/>
      <c r="D101" s="121"/>
      <c r="E101" s="121"/>
      <c r="F101" s="126">
        <v>3320</v>
      </c>
      <c r="G101" s="121">
        <v>643</v>
      </c>
      <c r="H101" s="121">
        <v>613</v>
      </c>
      <c r="I101" s="121">
        <v>1032</v>
      </c>
      <c r="J101" s="121">
        <v>1032</v>
      </c>
      <c r="K101" s="113"/>
    </row>
    <row r="102" spans="1:11" ht="20.100000000000001" customHeight="1">
      <c r="A102" s="9" t="s">
        <v>31</v>
      </c>
      <c r="B102" s="138">
        <v>1402</v>
      </c>
      <c r="C102" s="121"/>
      <c r="D102" s="121"/>
      <c r="E102" s="121"/>
      <c r="F102" s="126">
        <v>1300</v>
      </c>
      <c r="G102" s="121">
        <v>210</v>
      </c>
      <c r="H102" s="121">
        <v>260</v>
      </c>
      <c r="I102" s="121">
        <v>415</v>
      </c>
      <c r="J102" s="121">
        <v>415</v>
      </c>
      <c r="K102" s="113"/>
    </row>
    <row r="103" spans="1:11" ht="20.100000000000001" customHeight="1">
      <c r="A103" s="9" t="s">
        <v>5</v>
      </c>
      <c r="B103" s="139">
        <v>1410</v>
      </c>
      <c r="C103" s="121"/>
      <c r="D103" s="121"/>
      <c r="E103" s="121"/>
      <c r="F103" s="126">
        <v>9021</v>
      </c>
      <c r="G103" s="121">
        <v>2102</v>
      </c>
      <c r="H103" s="121">
        <v>1988</v>
      </c>
      <c r="I103" s="121">
        <v>2550</v>
      </c>
      <c r="J103" s="121">
        <v>2381</v>
      </c>
      <c r="K103" s="113"/>
    </row>
    <row r="104" spans="1:11" ht="20.100000000000001" customHeight="1">
      <c r="A104" s="9" t="s">
        <v>6</v>
      </c>
      <c r="B104" s="139">
        <v>1420</v>
      </c>
      <c r="C104" s="121"/>
      <c r="D104" s="121"/>
      <c r="E104" s="121"/>
      <c r="F104" s="126">
        <v>1969</v>
      </c>
      <c r="G104" s="121">
        <v>463</v>
      </c>
      <c r="H104" s="121">
        <v>437</v>
      </c>
      <c r="I104" s="121">
        <v>555</v>
      </c>
      <c r="J104" s="121">
        <v>514</v>
      </c>
      <c r="K104" s="113"/>
    </row>
    <row r="105" spans="1:11" ht="20.100000000000001" customHeight="1">
      <c r="A105" s="9" t="s">
        <v>7</v>
      </c>
      <c r="B105" s="139">
        <v>1430</v>
      </c>
      <c r="C105" s="121"/>
      <c r="D105" s="121"/>
      <c r="E105" s="121"/>
      <c r="F105" s="126"/>
      <c r="G105" s="121"/>
      <c r="H105" s="121"/>
      <c r="I105" s="121"/>
      <c r="J105" s="121"/>
      <c r="K105" s="113"/>
    </row>
    <row r="106" spans="1:11" ht="20.100000000000001" customHeight="1">
      <c r="A106" s="9" t="s">
        <v>32</v>
      </c>
      <c r="B106" s="139">
        <v>1440</v>
      </c>
      <c r="C106" s="121"/>
      <c r="D106" s="121"/>
      <c r="E106" s="121"/>
      <c r="F106" s="126">
        <v>337</v>
      </c>
      <c r="G106" s="121">
        <v>67</v>
      </c>
      <c r="H106" s="121">
        <v>52</v>
      </c>
      <c r="I106" s="121">
        <v>108</v>
      </c>
      <c r="J106" s="121">
        <v>110</v>
      </c>
      <c r="K106" s="113"/>
    </row>
    <row r="107" spans="1:11" s="6" customFormat="1" ht="20.100000000000001" customHeight="1">
      <c r="A107" s="11" t="s">
        <v>58</v>
      </c>
      <c r="B107" s="140">
        <v>1450</v>
      </c>
      <c r="C107" s="159"/>
      <c r="D107" s="159"/>
      <c r="E107" s="159"/>
      <c r="F107" s="159"/>
      <c r="G107" s="159"/>
      <c r="H107" s="159"/>
      <c r="I107" s="159"/>
      <c r="J107" s="159"/>
      <c r="K107" s="116"/>
    </row>
    <row r="108" spans="1:11" s="6" customFormat="1" ht="20.100000000000001" customHeight="1">
      <c r="A108" s="68"/>
      <c r="B108" s="78"/>
      <c r="C108" s="151"/>
      <c r="D108" s="151"/>
      <c r="E108" s="151"/>
      <c r="F108" s="151"/>
      <c r="G108" s="151"/>
      <c r="H108" s="151"/>
      <c r="I108" s="151"/>
      <c r="J108" s="151"/>
      <c r="K108" s="148"/>
    </row>
    <row r="109" spans="1:11" ht="16.5" customHeight="1">
      <c r="A109" s="31"/>
      <c r="C109" s="36"/>
      <c r="D109" s="32"/>
      <c r="E109" s="32"/>
      <c r="F109" s="32"/>
      <c r="G109" s="32"/>
      <c r="H109" s="32"/>
      <c r="I109" s="32"/>
      <c r="J109" s="32"/>
    </row>
    <row r="110" spans="1:11" ht="20.100000000000001" customHeight="1">
      <c r="A110" s="68" t="s">
        <v>407</v>
      </c>
      <c r="B110" s="1"/>
      <c r="C110" s="218" t="s">
        <v>110</v>
      </c>
      <c r="D110" s="219"/>
      <c r="E110" s="219"/>
      <c r="F110" s="219"/>
      <c r="G110" s="15"/>
      <c r="H110" s="220" t="s">
        <v>436</v>
      </c>
      <c r="I110" s="221"/>
      <c r="J110" s="221"/>
    </row>
    <row r="111" spans="1:11">
      <c r="A111" s="28" t="s">
        <v>84</v>
      </c>
      <c r="B111" s="3"/>
      <c r="C111" s="199" t="s">
        <v>85</v>
      </c>
      <c r="D111" s="199"/>
      <c r="E111" s="199"/>
      <c r="F111" s="199"/>
      <c r="G111" s="30"/>
      <c r="H111" s="213" t="s">
        <v>106</v>
      </c>
      <c r="I111" s="213"/>
      <c r="J111" s="213"/>
    </row>
    <row r="112" spans="1:11">
      <c r="A112" s="31"/>
      <c r="C112" s="36"/>
      <c r="D112" s="32"/>
      <c r="E112" s="32"/>
      <c r="F112" s="32"/>
      <c r="G112" s="32"/>
      <c r="H112" s="32"/>
      <c r="I112" s="32"/>
      <c r="J112" s="32"/>
    </row>
    <row r="113" spans="1:10">
      <c r="A113" s="31"/>
      <c r="C113" s="36"/>
      <c r="D113" s="32"/>
      <c r="E113" s="32"/>
      <c r="F113" s="32"/>
      <c r="G113" s="32"/>
      <c r="H113" s="32"/>
      <c r="I113" s="32"/>
      <c r="J113" s="32"/>
    </row>
    <row r="114" spans="1:10">
      <c r="A114" s="31"/>
      <c r="C114" s="36"/>
      <c r="D114" s="32"/>
      <c r="E114" s="32"/>
      <c r="F114" s="32"/>
      <c r="G114" s="32"/>
      <c r="H114" s="32"/>
      <c r="I114" s="32"/>
      <c r="J114" s="32"/>
    </row>
    <row r="115" spans="1:10">
      <c r="A115" s="31"/>
      <c r="C115" s="36"/>
      <c r="D115" s="32"/>
      <c r="E115" s="32"/>
      <c r="F115" s="32"/>
      <c r="G115" s="32"/>
      <c r="H115" s="32"/>
      <c r="I115" s="32"/>
      <c r="J115" s="32"/>
    </row>
    <row r="116" spans="1:10">
      <c r="A116" s="31"/>
      <c r="C116" s="36"/>
      <c r="D116" s="32"/>
      <c r="E116" s="32"/>
      <c r="F116" s="32"/>
      <c r="G116" s="32"/>
      <c r="H116" s="32"/>
      <c r="I116" s="32"/>
      <c r="J116" s="32"/>
    </row>
    <row r="117" spans="1:10">
      <c r="A117" s="31"/>
      <c r="C117" s="36"/>
      <c r="D117" s="32"/>
      <c r="E117" s="32"/>
      <c r="F117" s="32"/>
      <c r="G117" s="32"/>
      <c r="H117" s="32"/>
      <c r="I117" s="32"/>
      <c r="J117" s="32"/>
    </row>
    <row r="118" spans="1:10">
      <c r="A118" s="31"/>
      <c r="C118" s="36"/>
      <c r="D118" s="32"/>
      <c r="E118" s="32"/>
      <c r="F118" s="32"/>
      <c r="G118" s="32"/>
      <c r="H118" s="32"/>
      <c r="I118" s="32"/>
      <c r="J118" s="32"/>
    </row>
    <row r="119" spans="1:10">
      <c r="A119" s="31"/>
      <c r="C119" s="36"/>
      <c r="D119" s="32"/>
      <c r="E119" s="32"/>
      <c r="F119" s="32"/>
      <c r="G119" s="32"/>
      <c r="H119" s="32"/>
      <c r="I119" s="32"/>
      <c r="J119" s="32"/>
    </row>
    <row r="120" spans="1:10">
      <c r="A120" s="31"/>
      <c r="C120" s="36"/>
      <c r="D120" s="32"/>
      <c r="E120" s="32"/>
      <c r="F120" s="32"/>
      <c r="G120" s="32"/>
      <c r="H120" s="32"/>
      <c r="I120" s="32"/>
      <c r="J120" s="32"/>
    </row>
    <row r="121" spans="1:10">
      <c r="A121" s="31"/>
      <c r="C121" s="36"/>
      <c r="D121" s="32"/>
      <c r="E121" s="32"/>
      <c r="F121" s="32"/>
      <c r="G121" s="32"/>
      <c r="H121" s="32"/>
      <c r="I121" s="32"/>
      <c r="J121" s="32"/>
    </row>
    <row r="122" spans="1:10">
      <c r="A122" s="31"/>
      <c r="C122" s="36"/>
      <c r="D122" s="32"/>
      <c r="E122" s="32"/>
      <c r="F122" s="32"/>
      <c r="G122" s="32"/>
      <c r="H122" s="32"/>
      <c r="I122" s="32"/>
      <c r="J122" s="32"/>
    </row>
    <row r="123" spans="1:10">
      <c r="A123" s="31"/>
      <c r="C123" s="36"/>
      <c r="D123" s="32"/>
      <c r="E123" s="32"/>
      <c r="F123" s="32"/>
      <c r="G123" s="32"/>
      <c r="H123" s="32"/>
      <c r="I123" s="32"/>
      <c r="J123" s="32"/>
    </row>
    <row r="124" spans="1:10">
      <c r="A124" s="31"/>
      <c r="C124" s="36"/>
      <c r="D124" s="32"/>
      <c r="E124" s="32"/>
      <c r="F124" s="32"/>
      <c r="G124" s="32"/>
      <c r="H124" s="32"/>
      <c r="I124" s="32"/>
      <c r="J124" s="32"/>
    </row>
    <row r="125" spans="1:10">
      <c r="A125" s="31"/>
      <c r="C125" s="36"/>
      <c r="D125" s="32"/>
      <c r="E125" s="32"/>
      <c r="F125" s="32"/>
      <c r="G125" s="32"/>
      <c r="H125" s="32"/>
      <c r="I125" s="32"/>
      <c r="J125" s="32"/>
    </row>
    <row r="126" spans="1:10">
      <c r="A126" s="31"/>
      <c r="C126" s="36"/>
      <c r="D126" s="32"/>
      <c r="E126" s="32"/>
      <c r="F126" s="32"/>
      <c r="G126" s="32"/>
      <c r="H126" s="32"/>
      <c r="I126" s="32"/>
      <c r="J126" s="32"/>
    </row>
    <row r="127" spans="1:10">
      <c r="A127" s="31"/>
      <c r="C127" s="36"/>
      <c r="D127" s="32"/>
      <c r="E127" s="32"/>
      <c r="F127" s="32"/>
      <c r="G127" s="32"/>
      <c r="H127" s="32"/>
      <c r="I127" s="32"/>
      <c r="J127" s="32"/>
    </row>
    <row r="128" spans="1:10">
      <c r="A128" s="31"/>
      <c r="C128" s="36"/>
      <c r="D128" s="32"/>
      <c r="E128" s="32"/>
      <c r="F128" s="32"/>
      <c r="G128" s="32"/>
      <c r="H128" s="32"/>
      <c r="I128" s="32"/>
      <c r="J128" s="32"/>
    </row>
    <row r="129" spans="1:10">
      <c r="A129" s="31"/>
      <c r="C129" s="36"/>
      <c r="D129" s="32"/>
      <c r="E129" s="32"/>
      <c r="F129" s="32"/>
      <c r="G129" s="32"/>
      <c r="H129" s="32"/>
      <c r="I129" s="32"/>
      <c r="J129" s="32"/>
    </row>
    <row r="130" spans="1:10">
      <c r="A130" s="31"/>
      <c r="C130" s="36"/>
      <c r="D130" s="32"/>
      <c r="E130" s="32"/>
      <c r="F130" s="32"/>
      <c r="G130" s="32"/>
      <c r="H130" s="32"/>
      <c r="I130" s="32"/>
      <c r="J130" s="32"/>
    </row>
    <row r="131" spans="1:10">
      <c r="A131" s="31"/>
      <c r="C131" s="36"/>
      <c r="D131" s="32"/>
      <c r="E131" s="32"/>
      <c r="F131" s="32"/>
      <c r="G131" s="32"/>
      <c r="H131" s="32"/>
      <c r="I131" s="32"/>
      <c r="J131" s="32"/>
    </row>
    <row r="132" spans="1:10">
      <c r="A132" s="31"/>
      <c r="C132" s="36"/>
      <c r="D132" s="32"/>
      <c r="E132" s="32"/>
      <c r="F132" s="32"/>
      <c r="G132" s="32"/>
      <c r="H132" s="32"/>
      <c r="I132" s="32"/>
      <c r="J132" s="32"/>
    </row>
    <row r="133" spans="1:10">
      <c r="A133" s="31"/>
      <c r="C133" s="36"/>
      <c r="D133" s="32"/>
      <c r="E133" s="32"/>
      <c r="F133" s="32"/>
      <c r="G133" s="32"/>
      <c r="H133" s="32"/>
      <c r="I133" s="32"/>
      <c r="J133" s="32"/>
    </row>
    <row r="134" spans="1:10">
      <c r="A134" s="31"/>
      <c r="C134" s="36"/>
      <c r="D134" s="32"/>
      <c r="E134" s="32"/>
      <c r="F134" s="32"/>
      <c r="G134" s="32"/>
      <c r="H134" s="32"/>
      <c r="I134" s="32"/>
      <c r="J134" s="32"/>
    </row>
    <row r="135" spans="1:10">
      <c r="A135" s="31"/>
      <c r="C135" s="36"/>
      <c r="D135" s="32"/>
      <c r="E135" s="32"/>
      <c r="F135" s="32"/>
      <c r="G135" s="32"/>
      <c r="H135" s="32"/>
      <c r="I135" s="32"/>
      <c r="J135" s="32"/>
    </row>
    <row r="136" spans="1:10">
      <c r="A136" s="31"/>
      <c r="C136" s="36"/>
      <c r="D136" s="32"/>
      <c r="E136" s="32"/>
      <c r="F136" s="32"/>
      <c r="G136" s="32"/>
      <c r="H136" s="32"/>
      <c r="I136" s="32"/>
      <c r="J136" s="32"/>
    </row>
    <row r="137" spans="1:10">
      <c r="A137" s="31"/>
      <c r="C137" s="36"/>
      <c r="D137" s="32"/>
      <c r="E137" s="32"/>
      <c r="F137" s="32"/>
      <c r="G137" s="32"/>
      <c r="H137" s="32"/>
      <c r="I137" s="32"/>
      <c r="J137" s="32"/>
    </row>
    <row r="138" spans="1:10">
      <c r="A138" s="31"/>
      <c r="C138" s="36"/>
      <c r="D138" s="32"/>
      <c r="E138" s="32"/>
      <c r="F138" s="32"/>
      <c r="G138" s="32"/>
      <c r="H138" s="32"/>
      <c r="I138" s="32"/>
      <c r="J138" s="32"/>
    </row>
    <row r="139" spans="1:10">
      <c r="A139" s="31"/>
      <c r="C139" s="36"/>
      <c r="D139" s="32"/>
      <c r="E139" s="32"/>
      <c r="F139" s="32"/>
      <c r="G139" s="32"/>
      <c r="H139" s="32"/>
      <c r="I139" s="32"/>
      <c r="J139" s="32"/>
    </row>
    <row r="140" spans="1:10">
      <c r="A140" s="31"/>
      <c r="C140" s="36"/>
      <c r="D140" s="32"/>
      <c r="E140" s="32"/>
      <c r="F140" s="32"/>
      <c r="G140" s="32"/>
      <c r="H140" s="32"/>
      <c r="I140" s="32"/>
      <c r="J140" s="32"/>
    </row>
    <row r="141" spans="1:10">
      <c r="A141" s="31"/>
      <c r="C141" s="36"/>
      <c r="D141" s="32"/>
      <c r="E141" s="32"/>
      <c r="F141" s="32"/>
      <c r="G141" s="32"/>
      <c r="H141" s="32"/>
      <c r="I141" s="32"/>
      <c r="J141" s="32"/>
    </row>
    <row r="142" spans="1:10">
      <c r="A142" s="31"/>
      <c r="C142" s="36"/>
      <c r="D142" s="32"/>
      <c r="E142" s="32"/>
      <c r="F142" s="32"/>
      <c r="G142" s="32"/>
      <c r="H142" s="32"/>
      <c r="I142" s="32"/>
      <c r="J142" s="32"/>
    </row>
    <row r="143" spans="1:10">
      <c r="A143" s="31"/>
      <c r="C143" s="36"/>
      <c r="D143" s="32"/>
      <c r="E143" s="32"/>
      <c r="F143" s="32"/>
      <c r="G143" s="32"/>
      <c r="H143" s="32"/>
      <c r="I143" s="32"/>
      <c r="J143" s="32"/>
    </row>
    <row r="144" spans="1:10">
      <c r="A144" s="31"/>
      <c r="C144" s="36"/>
      <c r="D144" s="32"/>
      <c r="E144" s="32"/>
      <c r="F144" s="32"/>
      <c r="G144" s="32"/>
      <c r="H144" s="32"/>
      <c r="I144" s="32"/>
      <c r="J144" s="32"/>
    </row>
    <row r="145" spans="1:10">
      <c r="A145" s="31"/>
      <c r="C145" s="36"/>
      <c r="D145" s="32"/>
      <c r="E145" s="32"/>
      <c r="F145" s="32"/>
      <c r="G145" s="32"/>
      <c r="H145" s="32"/>
      <c r="I145" s="32"/>
      <c r="J145" s="32"/>
    </row>
    <row r="146" spans="1:10">
      <c r="A146" s="31"/>
      <c r="C146" s="36"/>
      <c r="D146" s="32"/>
      <c r="E146" s="32"/>
      <c r="F146" s="32"/>
      <c r="G146" s="32"/>
      <c r="H146" s="32"/>
      <c r="I146" s="32"/>
      <c r="J146" s="32"/>
    </row>
    <row r="147" spans="1:10">
      <c r="A147" s="31"/>
      <c r="C147" s="36"/>
      <c r="D147" s="32"/>
      <c r="E147" s="32"/>
      <c r="F147" s="32"/>
      <c r="G147" s="32"/>
      <c r="H147" s="32"/>
      <c r="I147" s="32"/>
      <c r="J147" s="32"/>
    </row>
    <row r="148" spans="1:10">
      <c r="A148" s="31"/>
      <c r="C148" s="36"/>
      <c r="D148" s="32"/>
      <c r="E148" s="32"/>
      <c r="F148" s="32"/>
      <c r="G148" s="32"/>
      <c r="H148" s="32"/>
      <c r="I148" s="32"/>
      <c r="J148" s="32"/>
    </row>
    <row r="149" spans="1:10">
      <c r="A149" s="31"/>
      <c r="C149" s="36"/>
      <c r="D149" s="32"/>
      <c r="E149" s="32"/>
      <c r="F149" s="32"/>
      <c r="G149" s="32"/>
      <c r="H149" s="32"/>
      <c r="I149" s="32"/>
      <c r="J149" s="32"/>
    </row>
    <row r="150" spans="1:10">
      <c r="A150" s="31"/>
      <c r="C150" s="36"/>
      <c r="D150" s="32"/>
      <c r="E150" s="32"/>
      <c r="F150" s="32"/>
      <c r="G150" s="32"/>
      <c r="H150" s="32"/>
      <c r="I150" s="32"/>
      <c r="J150" s="32"/>
    </row>
    <row r="151" spans="1:10">
      <c r="A151" s="31"/>
      <c r="C151" s="36"/>
      <c r="D151" s="32"/>
      <c r="E151" s="32"/>
      <c r="F151" s="32"/>
      <c r="G151" s="32"/>
      <c r="H151" s="32"/>
      <c r="I151" s="32"/>
      <c r="J151" s="32"/>
    </row>
    <row r="152" spans="1:10">
      <c r="A152" s="31"/>
      <c r="C152" s="36"/>
      <c r="D152" s="32"/>
      <c r="E152" s="32"/>
      <c r="F152" s="32"/>
      <c r="G152" s="32"/>
      <c r="H152" s="32"/>
      <c r="I152" s="32"/>
      <c r="J152" s="32"/>
    </row>
    <row r="153" spans="1:10">
      <c r="A153" s="31"/>
      <c r="C153" s="36"/>
      <c r="D153" s="32"/>
      <c r="E153" s="32"/>
      <c r="F153" s="32"/>
      <c r="G153" s="32"/>
      <c r="H153" s="32"/>
      <c r="I153" s="32"/>
      <c r="J153" s="32"/>
    </row>
    <row r="154" spans="1:10">
      <c r="A154" s="31"/>
      <c r="C154" s="36"/>
      <c r="D154" s="32"/>
      <c r="E154" s="32"/>
      <c r="F154" s="32"/>
      <c r="G154" s="32"/>
      <c r="H154" s="32"/>
      <c r="I154" s="32"/>
      <c r="J154" s="32"/>
    </row>
    <row r="155" spans="1:10">
      <c r="A155" s="31"/>
      <c r="C155" s="36"/>
      <c r="D155" s="32"/>
      <c r="E155" s="32"/>
      <c r="F155" s="32"/>
      <c r="G155" s="32"/>
      <c r="H155" s="32"/>
      <c r="I155" s="32"/>
      <c r="J155" s="32"/>
    </row>
    <row r="156" spans="1:10">
      <c r="A156" s="31"/>
      <c r="C156" s="36"/>
      <c r="D156" s="32"/>
      <c r="E156" s="32"/>
      <c r="F156" s="32"/>
      <c r="G156" s="32"/>
      <c r="H156" s="32"/>
      <c r="I156" s="32"/>
      <c r="J156" s="32"/>
    </row>
    <row r="157" spans="1:10">
      <c r="A157" s="31"/>
      <c r="C157" s="36"/>
      <c r="D157" s="32"/>
      <c r="E157" s="32"/>
      <c r="F157" s="32"/>
      <c r="G157" s="32"/>
      <c r="H157" s="32"/>
      <c r="I157" s="32"/>
      <c r="J157" s="32"/>
    </row>
    <row r="158" spans="1:10">
      <c r="A158" s="31"/>
      <c r="C158" s="36"/>
      <c r="D158" s="32"/>
      <c r="E158" s="32"/>
      <c r="F158" s="32"/>
      <c r="G158" s="32"/>
      <c r="H158" s="32"/>
      <c r="I158" s="32"/>
      <c r="J158" s="32"/>
    </row>
    <row r="159" spans="1:10">
      <c r="A159" s="31"/>
      <c r="C159" s="36"/>
      <c r="D159" s="32"/>
      <c r="E159" s="32"/>
      <c r="F159" s="32"/>
      <c r="G159" s="32"/>
      <c r="H159" s="32"/>
      <c r="I159" s="32"/>
      <c r="J159" s="32"/>
    </row>
    <row r="160" spans="1:10">
      <c r="A160" s="31"/>
      <c r="C160" s="36"/>
      <c r="D160" s="32"/>
      <c r="E160" s="32"/>
      <c r="F160" s="32"/>
      <c r="G160" s="32"/>
      <c r="H160" s="32"/>
      <c r="I160" s="32"/>
      <c r="J160" s="32"/>
    </row>
    <row r="161" spans="1:10">
      <c r="A161" s="31"/>
      <c r="C161" s="36"/>
      <c r="D161" s="32"/>
      <c r="E161" s="32"/>
      <c r="F161" s="32"/>
      <c r="G161" s="32"/>
      <c r="H161" s="32"/>
      <c r="I161" s="32"/>
      <c r="J161" s="32"/>
    </row>
    <row r="162" spans="1:10">
      <c r="A162" s="31"/>
      <c r="C162" s="36"/>
      <c r="D162" s="32"/>
      <c r="E162" s="32"/>
      <c r="F162" s="32"/>
      <c r="G162" s="32"/>
      <c r="H162" s="32"/>
      <c r="I162" s="32"/>
      <c r="J162" s="32"/>
    </row>
    <row r="163" spans="1:10">
      <c r="A163" s="31"/>
      <c r="C163" s="36"/>
      <c r="D163" s="32"/>
      <c r="E163" s="32"/>
      <c r="F163" s="32"/>
      <c r="G163" s="32"/>
      <c r="H163" s="32"/>
      <c r="I163" s="32"/>
      <c r="J163" s="32"/>
    </row>
    <row r="164" spans="1:10">
      <c r="A164" s="31"/>
      <c r="C164" s="36"/>
      <c r="D164" s="32"/>
      <c r="E164" s="32"/>
      <c r="F164" s="32"/>
      <c r="G164" s="32"/>
      <c r="H164" s="32"/>
      <c r="I164" s="32"/>
      <c r="J164" s="32"/>
    </row>
    <row r="165" spans="1:10">
      <c r="A165" s="31"/>
      <c r="C165" s="36"/>
      <c r="D165" s="32"/>
      <c r="E165" s="32"/>
      <c r="F165" s="32"/>
      <c r="G165" s="32"/>
      <c r="H165" s="32"/>
      <c r="I165" s="32"/>
      <c r="J165" s="32"/>
    </row>
    <row r="166" spans="1:10">
      <c r="A166" s="31"/>
      <c r="C166" s="36"/>
      <c r="D166" s="32"/>
      <c r="E166" s="32"/>
      <c r="F166" s="32"/>
      <c r="G166" s="32"/>
      <c r="H166" s="32"/>
      <c r="I166" s="32"/>
      <c r="J166" s="32"/>
    </row>
    <row r="167" spans="1:10">
      <c r="A167" s="31"/>
      <c r="C167" s="36"/>
      <c r="D167" s="32"/>
      <c r="E167" s="32"/>
      <c r="F167" s="32"/>
      <c r="G167" s="32"/>
      <c r="H167" s="32"/>
      <c r="I167" s="32"/>
      <c r="J167" s="32"/>
    </row>
    <row r="168" spans="1:10">
      <c r="A168" s="60"/>
    </row>
    <row r="169" spans="1:10">
      <c r="A169" s="60"/>
    </row>
    <row r="170" spans="1:10">
      <c r="A170" s="60"/>
    </row>
    <row r="171" spans="1:10">
      <c r="A171" s="60"/>
    </row>
    <row r="172" spans="1:10">
      <c r="A172" s="60"/>
    </row>
    <row r="173" spans="1:10">
      <c r="A173" s="60"/>
    </row>
    <row r="174" spans="1:10">
      <c r="A174" s="60"/>
    </row>
    <row r="175" spans="1:10">
      <c r="A175" s="60"/>
    </row>
    <row r="176" spans="1:10">
      <c r="A176" s="60"/>
    </row>
    <row r="177" spans="1:1">
      <c r="A177" s="60"/>
    </row>
    <row r="178" spans="1:1">
      <c r="A178" s="60"/>
    </row>
    <row r="179" spans="1:1">
      <c r="A179" s="60"/>
    </row>
    <row r="180" spans="1:1">
      <c r="A180" s="60"/>
    </row>
    <row r="181" spans="1:1">
      <c r="A181" s="60"/>
    </row>
    <row r="182" spans="1:1">
      <c r="A182" s="60"/>
    </row>
    <row r="183" spans="1:1">
      <c r="A183" s="60"/>
    </row>
    <row r="184" spans="1:1">
      <c r="A184" s="60"/>
    </row>
    <row r="185" spans="1:1">
      <c r="A185" s="60"/>
    </row>
    <row r="186" spans="1:1">
      <c r="A186" s="60"/>
    </row>
    <row r="187" spans="1:1">
      <c r="A187" s="60"/>
    </row>
    <row r="188" spans="1:1">
      <c r="A188" s="60"/>
    </row>
    <row r="189" spans="1:1">
      <c r="A189" s="60"/>
    </row>
    <row r="190" spans="1:1">
      <c r="A190" s="60"/>
    </row>
    <row r="191" spans="1:1">
      <c r="A191" s="60"/>
    </row>
    <row r="192" spans="1:1">
      <c r="A192" s="60"/>
    </row>
    <row r="193" spans="1:1">
      <c r="A193" s="60"/>
    </row>
    <row r="194" spans="1:1">
      <c r="A194" s="60"/>
    </row>
    <row r="195" spans="1:1">
      <c r="A195" s="60"/>
    </row>
    <row r="196" spans="1:1">
      <c r="A196" s="60"/>
    </row>
    <row r="197" spans="1:1">
      <c r="A197" s="60"/>
    </row>
    <row r="198" spans="1:1">
      <c r="A198" s="60"/>
    </row>
    <row r="199" spans="1:1">
      <c r="A199" s="60"/>
    </row>
    <row r="200" spans="1:1">
      <c r="A200" s="60"/>
    </row>
    <row r="201" spans="1:1">
      <c r="A201" s="60"/>
    </row>
    <row r="202" spans="1:1">
      <c r="A202" s="60"/>
    </row>
    <row r="203" spans="1:1">
      <c r="A203" s="60"/>
    </row>
    <row r="204" spans="1:1">
      <c r="A204" s="60"/>
    </row>
    <row r="205" spans="1:1">
      <c r="A205" s="60"/>
    </row>
    <row r="206" spans="1:1">
      <c r="A206" s="60"/>
    </row>
    <row r="207" spans="1:1">
      <c r="A207" s="60"/>
    </row>
    <row r="208" spans="1:1">
      <c r="A208" s="60"/>
    </row>
    <row r="209" spans="1:1">
      <c r="A209" s="60"/>
    </row>
    <row r="210" spans="1:1">
      <c r="A210" s="60"/>
    </row>
    <row r="211" spans="1:1">
      <c r="A211" s="60"/>
    </row>
    <row r="212" spans="1:1">
      <c r="A212" s="60"/>
    </row>
    <row r="213" spans="1:1">
      <c r="A213" s="60"/>
    </row>
    <row r="214" spans="1:1">
      <c r="A214" s="60"/>
    </row>
    <row r="215" spans="1:1">
      <c r="A215" s="60"/>
    </row>
    <row r="216" spans="1:1">
      <c r="A216" s="60"/>
    </row>
    <row r="217" spans="1:1">
      <c r="A217" s="60"/>
    </row>
    <row r="218" spans="1:1">
      <c r="A218" s="60"/>
    </row>
    <row r="219" spans="1:1">
      <c r="A219" s="60"/>
    </row>
    <row r="220" spans="1:1">
      <c r="A220" s="60"/>
    </row>
    <row r="221" spans="1:1">
      <c r="A221" s="60"/>
    </row>
    <row r="222" spans="1:1">
      <c r="A222" s="60"/>
    </row>
    <row r="223" spans="1:1">
      <c r="A223" s="60"/>
    </row>
    <row r="224" spans="1:1">
      <c r="A224" s="60"/>
    </row>
    <row r="225" spans="1:1">
      <c r="A225" s="60"/>
    </row>
    <row r="226" spans="1:1">
      <c r="A226" s="60"/>
    </row>
    <row r="227" spans="1:1">
      <c r="A227" s="60"/>
    </row>
    <row r="228" spans="1:1">
      <c r="A228" s="60"/>
    </row>
    <row r="229" spans="1:1">
      <c r="A229" s="60"/>
    </row>
    <row r="230" spans="1:1">
      <c r="A230" s="60"/>
    </row>
    <row r="231" spans="1:1">
      <c r="A231" s="60"/>
    </row>
    <row r="232" spans="1:1">
      <c r="A232" s="60"/>
    </row>
    <row r="233" spans="1:1">
      <c r="A233" s="60"/>
    </row>
    <row r="234" spans="1:1">
      <c r="A234" s="60"/>
    </row>
    <row r="235" spans="1:1">
      <c r="A235" s="60"/>
    </row>
    <row r="236" spans="1:1">
      <c r="A236" s="60"/>
    </row>
    <row r="237" spans="1:1">
      <c r="A237" s="60"/>
    </row>
    <row r="238" spans="1:1">
      <c r="A238" s="60"/>
    </row>
    <row r="239" spans="1:1">
      <c r="A239" s="60"/>
    </row>
    <row r="240" spans="1:1">
      <c r="A240" s="60"/>
    </row>
    <row r="241" spans="1:1">
      <c r="A241" s="60"/>
    </row>
    <row r="242" spans="1:1">
      <c r="A242" s="60"/>
    </row>
    <row r="243" spans="1:1">
      <c r="A243" s="60"/>
    </row>
    <row r="244" spans="1:1">
      <c r="A244" s="60"/>
    </row>
    <row r="245" spans="1:1">
      <c r="A245" s="60"/>
    </row>
    <row r="246" spans="1:1">
      <c r="A246" s="60"/>
    </row>
    <row r="247" spans="1:1">
      <c r="A247" s="60"/>
    </row>
    <row r="248" spans="1:1">
      <c r="A248" s="60"/>
    </row>
    <row r="249" spans="1:1">
      <c r="A249" s="60"/>
    </row>
    <row r="250" spans="1:1">
      <c r="A250" s="60"/>
    </row>
    <row r="251" spans="1:1">
      <c r="A251" s="60"/>
    </row>
    <row r="252" spans="1:1">
      <c r="A252" s="60"/>
    </row>
    <row r="253" spans="1:1">
      <c r="A253" s="60"/>
    </row>
    <row r="254" spans="1:1">
      <c r="A254" s="60"/>
    </row>
    <row r="255" spans="1:1">
      <c r="A255" s="60"/>
    </row>
    <row r="256" spans="1:1">
      <c r="A256" s="60"/>
    </row>
    <row r="257" spans="1:1">
      <c r="A257" s="60"/>
    </row>
    <row r="258" spans="1:1">
      <c r="A258" s="60"/>
    </row>
    <row r="259" spans="1:1">
      <c r="A259" s="60"/>
    </row>
    <row r="260" spans="1:1">
      <c r="A260" s="60"/>
    </row>
    <row r="261" spans="1:1">
      <c r="A261" s="60"/>
    </row>
    <row r="262" spans="1:1">
      <c r="A262" s="60"/>
    </row>
    <row r="263" spans="1:1">
      <c r="A263" s="60"/>
    </row>
    <row r="264" spans="1:1">
      <c r="A264" s="60"/>
    </row>
    <row r="265" spans="1:1">
      <c r="A265" s="60"/>
    </row>
    <row r="266" spans="1:1">
      <c r="A266" s="60"/>
    </row>
    <row r="267" spans="1:1">
      <c r="A267" s="60"/>
    </row>
    <row r="268" spans="1:1">
      <c r="A268" s="60"/>
    </row>
    <row r="269" spans="1:1">
      <c r="A269" s="60"/>
    </row>
    <row r="270" spans="1:1">
      <c r="A270" s="60"/>
    </row>
    <row r="271" spans="1:1">
      <c r="A271" s="60"/>
    </row>
    <row r="272" spans="1:1">
      <c r="A272" s="60"/>
    </row>
    <row r="273" spans="1:1">
      <c r="A273" s="60"/>
    </row>
    <row r="274" spans="1:1">
      <c r="A274" s="60"/>
    </row>
    <row r="275" spans="1:1">
      <c r="A275" s="60"/>
    </row>
    <row r="276" spans="1:1">
      <c r="A276" s="60"/>
    </row>
    <row r="277" spans="1:1">
      <c r="A277" s="60"/>
    </row>
    <row r="278" spans="1:1">
      <c r="A278" s="60"/>
    </row>
    <row r="279" spans="1:1">
      <c r="A279" s="60"/>
    </row>
    <row r="280" spans="1:1">
      <c r="A280" s="60"/>
    </row>
    <row r="281" spans="1:1">
      <c r="A281" s="60"/>
    </row>
    <row r="282" spans="1:1">
      <c r="A282" s="60"/>
    </row>
    <row r="283" spans="1:1">
      <c r="A283" s="60"/>
    </row>
    <row r="284" spans="1:1">
      <c r="A284" s="60"/>
    </row>
    <row r="285" spans="1:1">
      <c r="A285" s="60"/>
    </row>
    <row r="286" spans="1:1">
      <c r="A286" s="60"/>
    </row>
    <row r="287" spans="1:1">
      <c r="A287" s="60"/>
    </row>
    <row r="288" spans="1:1">
      <c r="A288" s="60"/>
    </row>
    <row r="289" spans="1:1">
      <c r="A289" s="60"/>
    </row>
    <row r="290" spans="1:1">
      <c r="A290" s="60"/>
    </row>
    <row r="291" spans="1:1">
      <c r="A291" s="60"/>
    </row>
    <row r="292" spans="1:1">
      <c r="A292" s="60"/>
    </row>
    <row r="293" spans="1:1">
      <c r="A293" s="60"/>
    </row>
    <row r="294" spans="1:1">
      <c r="A294" s="60"/>
    </row>
    <row r="295" spans="1:1">
      <c r="A295" s="60"/>
    </row>
    <row r="296" spans="1:1">
      <c r="A296" s="60"/>
    </row>
    <row r="297" spans="1:1">
      <c r="A297" s="60"/>
    </row>
    <row r="298" spans="1:1">
      <c r="A298" s="60"/>
    </row>
    <row r="299" spans="1:1">
      <c r="A299" s="60"/>
    </row>
    <row r="300" spans="1:1">
      <c r="A300" s="60"/>
    </row>
    <row r="301" spans="1:1">
      <c r="A301" s="60"/>
    </row>
    <row r="302" spans="1:1">
      <c r="A302" s="60"/>
    </row>
    <row r="303" spans="1:1">
      <c r="A303" s="60"/>
    </row>
    <row r="304" spans="1:1">
      <c r="A304" s="60"/>
    </row>
    <row r="305" spans="1:1">
      <c r="A305" s="60"/>
    </row>
    <row r="306" spans="1:1">
      <c r="A306" s="60"/>
    </row>
    <row r="307" spans="1:1">
      <c r="A307" s="60"/>
    </row>
    <row r="308" spans="1:1">
      <c r="A308" s="60"/>
    </row>
    <row r="309" spans="1:1">
      <c r="A309" s="60"/>
    </row>
    <row r="310" spans="1:1">
      <c r="A310" s="60"/>
    </row>
    <row r="311" spans="1:1">
      <c r="A311" s="60"/>
    </row>
    <row r="312" spans="1:1">
      <c r="A312" s="60"/>
    </row>
    <row r="313" spans="1:1">
      <c r="A313" s="60"/>
    </row>
    <row r="314" spans="1:1">
      <c r="A314" s="60"/>
    </row>
    <row r="315" spans="1:1">
      <c r="A315" s="60"/>
    </row>
    <row r="316" spans="1:1">
      <c r="A316" s="60"/>
    </row>
    <row r="317" spans="1:1">
      <c r="A317" s="60"/>
    </row>
    <row r="318" spans="1:1">
      <c r="A318" s="60"/>
    </row>
    <row r="319" spans="1:1">
      <c r="A319" s="60"/>
    </row>
    <row r="320" spans="1:1">
      <c r="A320" s="60"/>
    </row>
    <row r="321" spans="1:1">
      <c r="A321" s="60"/>
    </row>
    <row r="322" spans="1:1">
      <c r="A322" s="60"/>
    </row>
    <row r="323" spans="1:1">
      <c r="A323" s="60"/>
    </row>
    <row r="324" spans="1:1">
      <c r="A324" s="60"/>
    </row>
    <row r="325" spans="1:1">
      <c r="A325" s="60"/>
    </row>
    <row r="326" spans="1:1">
      <c r="A326" s="60"/>
    </row>
    <row r="327" spans="1:1">
      <c r="A327" s="60"/>
    </row>
    <row r="328" spans="1:1">
      <c r="A328" s="60"/>
    </row>
    <row r="329" spans="1:1">
      <c r="A329" s="60"/>
    </row>
    <row r="330" spans="1:1">
      <c r="A330" s="60"/>
    </row>
    <row r="331" spans="1:1">
      <c r="A331" s="60"/>
    </row>
    <row r="332" spans="1:1">
      <c r="A332" s="60"/>
    </row>
    <row r="333" spans="1:1">
      <c r="A333" s="60"/>
    </row>
    <row r="334" spans="1:1">
      <c r="A334" s="60"/>
    </row>
  </sheetData>
  <mergeCells count="16">
    <mergeCell ref="A1:K1"/>
    <mergeCell ref="A3:A4"/>
    <mergeCell ref="B3:B4"/>
    <mergeCell ref="C3:C4"/>
    <mergeCell ref="D3:D4"/>
    <mergeCell ref="E3:E4"/>
    <mergeCell ref="F3:F4"/>
    <mergeCell ref="G3:J3"/>
    <mergeCell ref="K3:K4"/>
    <mergeCell ref="C110:F110"/>
    <mergeCell ref="H110:J110"/>
    <mergeCell ref="C111:F111"/>
    <mergeCell ref="H111:J111"/>
    <mergeCell ref="A6:K6"/>
    <mergeCell ref="A91:K91"/>
    <mergeCell ref="A99:K99"/>
  </mergeCells>
  <phoneticPr fontId="3" type="noConversion"/>
  <pageMargins left="0.98425196850393704" right="0.59055118110236227" top="0.78740157480314965" bottom="0.78740157480314965" header="0.51181102362204722" footer="0.51181102362204722"/>
  <pageSetup paperSize="9" scale="41" orientation="landscape" r:id="rId1"/>
  <headerFooter alignWithMargins="0">
    <oddHeader>&amp;C
&amp;"Times New Roman,обычный"&amp;14 5&amp;R&amp;"Times New Roman,обычный"&amp;14Продовження додатка 1
Таблиця 1</oddHeader>
  </headerFooter>
  <rowBreaks count="1" manualBreakCount="1">
    <brk id="56" max="16383" man="1"/>
  </rowBreaks>
  <ignoredErrors>
    <ignoredError sqref="F62 F80 F69 F85 F94:F95 F96:F97 F77" formula="1"/>
    <ignoredError sqref="D98:E98 G98:J98" evalError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</sheetPr>
  <dimension ref="A1:L196"/>
  <sheetViews>
    <sheetView view="pageLayout" topLeftCell="A25" zoomScaleNormal="65" zoomScaleSheetLayoutView="50" workbookViewId="0">
      <selection activeCell="I2" sqref="I2:J2"/>
    </sheetView>
  </sheetViews>
  <sheetFormatPr defaultColWidth="77.85546875" defaultRowHeight="18.75"/>
  <cols>
    <col min="1" max="1" width="84.85546875" style="54" customWidth="1"/>
    <col min="2" max="2" width="15.28515625" style="57" customWidth="1"/>
    <col min="3" max="5" width="15.85546875" style="57" customWidth="1"/>
    <col min="6" max="10" width="15.85546875" style="54" customWidth="1"/>
    <col min="11" max="11" width="10" style="54" customWidth="1"/>
    <col min="12" max="12" width="9.5703125" style="54" customWidth="1"/>
    <col min="13" max="255" width="9.140625" style="54" customWidth="1"/>
    <col min="256" max="16384" width="77.85546875" style="54"/>
  </cols>
  <sheetData>
    <row r="1" spans="1:10">
      <c r="A1" s="236" t="s">
        <v>142</v>
      </c>
      <c r="B1" s="236"/>
      <c r="C1" s="236"/>
      <c r="D1" s="236"/>
      <c r="E1" s="236"/>
      <c r="F1" s="236"/>
      <c r="G1" s="236"/>
      <c r="H1" s="236"/>
      <c r="I1" s="236"/>
      <c r="J1" s="236"/>
    </row>
    <row r="2" spans="1:10">
      <c r="A2" s="57"/>
      <c r="F2" s="57"/>
      <c r="G2" s="57"/>
      <c r="H2" s="57"/>
      <c r="I2" s="238" t="s">
        <v>461</v>
      </c>
      <c r="J2" s="238"/>
    </row>
    <row r="3" spans="1:10" ht="38.25" customHeight="1">
      <c r="A3" s="210" t="s">
        <v>205</v>
      </c>
      <c r="B3" s="237" t="s">
        <v>18</v>
      </c>
      <c r="C3" s="237" t="s">
        <v>34</v>
      </c>
      <c r="D3" s="237" t="s">
        <v>38</v>
      </c>
      <c r="E3" s="235" t="s">
        <v>148</v>
      </c>
      <c r="F3" s="211" t="s">
        <v>24</v>
      </c>
      <c r="G3" s="211" t="s">
        <v>159</v>
      </c>
      <c r="H3" s="211"/>
      <c r="I3" s="211"/>
      <c r="J3" s="211"/>
    </row>
    <row r="4" spans="1:10" ht="50.25" customHeight="1">
      <c r="A4" s="210"/>
      <c r="B4" s="237"/>
      <c r="C4" s="237"/>
      <c r="D4" s="237"/>
      <c r="E4" s="235"/>
      <c r="F4" s="211"/>
      <c r="G4" s="16" t="s">
        <v>160</v>
      </c>
      <c r="H4" s="16" t="s">
        <v>161</v>
      </c>
      <c r="I4" s="16" t="s">
        <v>162</v>
      </c>
      <c r="J4" s="16" t="s">
        <v>75</v>
      </c>
    </row>
    <row r="5" spans="1:10" ht="18" customHeight="1">
      <c r="A5" s="61">
        <v>1</v>
      </c>
      <c r="B5" s="62">
        <v>2</v>
      </c>
      <c r="C5" s="62">
        <v>3</v>
      </c>
      <c r="D5" s="62">
        <v>4</v>
      </c>
      <c r="E5" s="62">
        <v>5</v>
      </c>
      <c r="F5" s="62">
        <v>6</v>
      </c>
      <c r="G5" s="62">
        <v>7</v>
      </c>
      <c r="H5" s="62">
        <v>8</v>
      </c>
      <c r="I5" s="62">
        <v>9</v>
      </c>
      <c r="J5" s="62">
        <v>10</v>
      </c>
    </row>
    <row r="6" spans="1:10" ht="24.95" customHeight="1">
      <c r="A6" s="239" t="s">
        <v>141</v>
      </c>
      <c r="B6" s="239"/>
      <c r="C6" s="239"/>
      <c r="D6" s="239"/>
      <c r="E6" s="239"/>
      <c r="F6" s="239"/>
      <c r="G6" s="239"/>
      <c r="H6" s="239"/>
      <c r="I6" s="239"/>
      <c r="J6" s="239"/>
    </row>
    <row r="7" spans="1:10" ht="42.75" customHeight="1">
      <c r="A7" s="55" t="s">
        <v>60</v>
      </c>
      <c r="B7" s="7">
        <v>2000</v>
      </c>
      <c r="C7" s="121"/>
      <c r="D7" s="121"/>
      <c r="E7" s="121"/>
      <c r="F7" s="121"/>
      <c r="G7" s="121"/>
      <c r="H7" s="121"/>
      <c r="I7" s="121"/>
      <c r="J7" s="121"/>
    </row>
    <row r="8" spans="1:10" ht="37.5">
      <c r="A8" s="55" t="s">
        <v>290</v>
      </c>
      <c r="B8" s="7">
        <v>2010</v>
      </c>
      <c r="C8" s="126"/>
      <c r="D8" s="126">
        <f>SUM(D9:D10)</f>
        <v>0</v>
      </c>
      <c r="E8" s="126">
        <f>SUM(E9:E10)</f>
        <v>0</v>
      </c>
      <c r="F8" s="126">
        <v>12.5</v>
      </c>
      <c r="G8" s="126">
        <v>3</v>
      </c>
      <c r="H8" s="126">
        <v>3</v>
      </c>
      <c r="I8" s="126">
        <v>3</v>
      </c>
      <c r="J8" s="126">
        <v>4</v>
      </c>
    </row>
    <row r="9" spans="1:10" ht="37.5">
      <c r="A9" s="9" t="s">
        <v>173</v>
      </c>
      <c r="B9" s="7">
        <v>2011</v>
      </c>
      <c r="C9" s="121"/>
      <c r="D9" s="121" t="s">
        <v>247</v>
      </c>
      <c r="E9" s="121" t="s">
        <v>247</v>
      </c>
      <c r="F9" s="126">
        <f>SUM(G9:J9)</f>
        <v>0</v>
      </c>
      <c r="G9" s="121" t="s">
        <v>247</v>
      </c>
      <c r="H9" s="121" t="s">
        <v>247</v>
      </c>
      <c r="I9" s="121" t="s">
        <v>247</v>
      </c>
      <c r="J9" s="121" t="s">
        <v>247</v>
      </c>
    </row>
    <row r="10" spans="1:10" ht="42.75" customHeight="1">
      <c r="A10" s="9" t="s">
        <v>377</v>
      </c>
      <c r="B10" s="7">
        <v>2012</v>
      </c>
      <c r="C10" s="121" t="s">
        <v>247</v>
      </c>
      <c r="D10" s="121" t="s">
        <v>247</v>
      </c>
      <c r="E10" s="121" t="s">
        <v>247</v>
      </c>
      <c r="F10" s="126">
        <f>SUM(G10:J10)</f>
        <v>0</v>
      </c>
      <c r="G10" s="121" t="s">
        <v>247</v>
      </c>
      <c r="H10" s="121" t="s">
        <v>247</v>
      </c>
      <c r="I10" s="121" t="s">
        <v>247</v>
      </c>
      <c r="J10" s="121" t="s">
        <v>247</v>
      </c>
    </row>
    <row r="11" spans="1:10" ht="20.100000000000001" customHeight="1">
      <c r="A11" s="9" t="s">
        <v>152</v>
      </c>
      <c r="B11" s="7" t="s">
        <v>183</v>
      </c>
      <c r="C11" s="121" t="s">
        <v>247</v>
      </c>
      <c r="D11" s="121" t="s">
        <v>247</v>
      </c>
      <c r="E11" s="121" t="s">
        <v>247</v>
      </c>
      <c r="F11" s="126">
        <f>SUM(G11:J11)</f>
        <v>0</v>
      </c>
      <c r="G11" s="121" t="s">
        <v>247</v>
      </c>
      <c r="H11" s="121" t="s">
        <v>247</v>
      </c>
      <c r="I11" s="121" t="s">
        <v>247</v>
      </c>
      <c r="J11" s="121" t="s">
        <v>247</v>
      </c>
    </row>
    <row r="12" spans="1:10" ht="20.100000000000001" customHeight="1">
      <c r="A12" s="9" t="s">
        <v>165</v>
      </c>
      <c r="B12" s="7">
        <v>2020</v>
      </c>
      <c r="C12" s="121"/>
      <c r="D12" s="121"/>
      <c r="E12" s="121"/>
      <c r="F12" s="126">
        <f t="shared" ref="F12:F17" si="0">SUM(G12:J12)</f>
        <v>0</v>
      </c>
      <c r="G12" s="121"/>
      <c r="H12" s="121"/>
      <c r="I12" s="121"/>
      <c r="J12" s="121"/>
    </row>
    <row r="13" spans="1:10" s="56" customFormat="1" ht="20.100000000000001" customHeight="1">
      <c r="A13" s="55" t="s">
        <v>71</v>
      </c>
      <c r="B13" s="7">
        <v>2030</v>
      </c>
      <c r="C13" s="121" t="s">
        <v>247</v>
      </c>
      <c r="D13" s="121" t="s">
        <v>247</v>
      </c>
      <c r="E13" s="121" t="s">
        <v>247</v>
      </c>
      <c r="F13" s="126">
        <f t="shared" si="0"/>
        <v>0</v>
      </c>
      <c r="G13" s="121" t="s">
        <v>247</v>
      </c>
      <c r="H13" s="121" t="s">
        <v>247</v>
      </c>
      <c r="I13" s="121" t="s">
        <v>247</v>
      </c>
      <c r="J13" s="121" t="s">
        <v>247</v>
      </c>
    </row>
    <row r="14" spans="1:10" ht="20.100000000000001" customHeight="1">
      <c r="A14" s="55" t="s">
        <v>133</v>
      </c>
      <c r="B14" s="7">
        <v>2031</v>
      </c>
      <c r="C14" s="121" t="s">
        <v>247</v>
      </c>
      <c r="D14" s="121" t="s">
        <v>247</v>
      </c>
      <c r="E14" s="121" t="s">
        <v>247</v>
      </c>
      <c r="F14" s="126">
        <f t="shared" si="0"/>
        <v>0</v>
      </c>
      <c r="G14" s="121" t="s">
        <v>247</v>
      </c>
      <c r="H14" s="121" t="s">
        <v>247</v>
      </c>
      <c r="I14" s="121" t="s">
        <v>247</v>
      </c>
      <c r="J14" s="121" t="s">
        <v>247</v>
      </c>
    </row>
    <row r="15" spans="1:10" ht="20.100000000000001" customHeight="1">
      <c r="A15" s="55" t="s">
        <v>30</v>
      </c>
      <c r="B15" s="7">
        <v>2040</v>
      </c>
      <c r="C15" s="121" t="s">
        <v>247</v>
      </c>
      <c r="D15" s="121" t="s">
        <v>247</v>
      </c>
      <c r="E15" s="121" t="s">
        <v>247</v>
      </c>
      <c r="F15" s="126">
        <f t="shared" si="0"/>
        <v>0</v>
      </c>
      <c r="G15" s="121" t="s">
        <v>247</v>
      </c>
      <c r="H15" s="121" t="s">
        <v>247</v>
      </c>
      <c r="I15" s="121" t="s">
        <v>247</v>
      </c>
      <c r="J15" s="121" t="s">
        <v>247</v>
      </c>
    </row>
    <row r="16" spans="1:10" ht="20.100000000000001" customHeight="1">
      <c r="A16" s="55" t="s">
        <v>119</v>
      </c>
      <c r="B16" s="7">
        <v>2050</v>
      </c>
      <c r="C16" s="121" t="s">
        <v>247</v>
      </c>
      <c r="D16" s="121" t="s">
        <v>247</v>
      </c>
      <c r="E16" s="121" t="s">
        <v>247</v>
      </c>
      <c r="F16" s="126">
        <f t="shared" si="0"/>
        <v>0</v>
      </c>
      <c r="G16" s="121" t="s">
        <v>247</v>
      </c>
      <c r="H16" s="121" t="s">
        <v>247</v>
      </c>
      <c r="I16" s="121" t="s">
        <v>247</v>
      </c>
      <c r="J16" s="121" t="s">
        <v>247</v>
      </c>
    </row>
    <row r="17" spans="1:11" ht="20.100000000000001" customHeight="1">
      <c r="A17" s="55" t="s">
        <v>120</v>
      </c>
      <c r="B17" s="7">
        <v>2060</v>
      </c>
      <c r="C17" s="121" t="s">
        <v>247</v>
      </c>
      <c r="D17" s="121" t="s">
        <v>247</v>
      </c>
      <c r="E17" s="121" t="s">
        <v>247</v>
      </c>
      <c r="F17" s="126">
        <f t="shared" si="0"/>
        <v>0</v>
      </c>
      <c r="G17" s="121" t="s">
        <v>247</v>
      </c>
      <c r="H17" s="121" t="s">
        <v>247</v>
      </c>
      <c r="I17" s="121" t="s">
        <v>247</v>
      </c>
      <c r="J17" s="121" t="s">
        <v>247</v>
      </c>
    </row>
    <row r="18" spans="1:11" ht="42.75" customHeight="1">
      <c r="A18" s="55" t="s">
        <v>61</v>
      </c>
      <c r="B18" s="7">
        <v>2070</v>
      </c>
      <c r="C18" s="156"/>
      <c r="D18" s="156"/>
      <c r="E18" s="156"/>
      <c r="F18" s="156"/>
      <c r="G18" s="156"/>
      <c r="H18" s="156"/>
      <c r="I18" s="156"/>
      <c r="J18" s="156"/>
    </row>
    <row r="19" spans="1:11" ht="20.100000000000001" customHeight="1">
      <c r="A19" s="239" t="s">
        <v>348</v>
      </c>
      <c r="B19" s="239"/>
      <c r="C19" s="239"/>
      <c r="D19" s="239"/>
      <c r="E19" s="239"/>
      <c r="F19" s="239"/>
      <c r="G19" s="239"/>
      <c r="H19" s="239"/>
      <c r="I19" s="239"/>
      <c r="J19" s="239"/>
    </row>
    <row r="20" spans="1:11" ht="37.5">
      <c r="A20" s="69" t="s">
        <v>342</v>
      </c>
      <c r="B20" s="149">
        <v>2110</v>
      </c>
      <c r="C20" s="155"/>
      <c r="D20" s="155"/>
      <c r="E20" s="155"/>
      <c r="F20" s="159">
        <f>F21+F22+F27</f>
        <v>2695</v>
      </c>
      <c r="G20" s="159">
        <f>G21+G22</f>
        <v>585</v>
      </c>
      <c r="H20" s="159">
        <f>H21+H22</f>
        <v>567</v>
      </c>
      <c r="I20" s="159">
        <f>I21+I22</f>
        <v>786</v>
      </c>
      <c r="J20" s="159">
        <v>757</v>
      </c>
    </row>
    <row r="21" spans="1:11">
      <c r="A21" s="9" t="s">
        <v>300</v>
      </c>
      <c r="B21" s="7">
        <v>2111</v>
      </c>
      <c r="C21" s="121"/>
      <c r="D21" s="121"/>
      <c r="E21" s="121"/>
      <c r="F21" s="126">
        <v>19</v>
      </c>
      <c r="G21" s="121">
        <v>4</v>
      </c>
      <c r="H21" s="121">
        <v>4</v>
      </c>
      <c r="I21" s="121">
        <v>6</v>
      </c>
      <c r="J21" s="121">
        <v>5</v>
      </c>
    </row>
    <row r="22" spans="1:11" ht="37.5">
      <c r="A22" s="9" t="s">
        <v>364</v>
      </c>
      <c r="B22" s="7">
        <v>2112</v>
      </c>
      <c r="C22" s="121"/>
      <c r="D22" s="121"/>
      <c r="E22" s="121"/>
      <c r="F22" s="126">
        <v>2675</v>
      </c>
      <c r="G22" s="121">
        <v>581</v>
      </c>
      <c r="H22" s="121">
        <v>563</v>
      </c>
      <c r="I22" s="121">
        <v>780</v>
      </c>
      <c r="J22" s="121">
        <v>751</v>
      </c>
    </row>
    <row r="23" spans="1:11" s="56" customFormat="1" ht="37.5">
      <c r="A23" s="55" t="s">
        <v>365</v>
      </c>
      <c r="B23" s="61">
        <v>2113</v>
      </c>
      <c r="C23" s="121"/>
      <c r="D23" s="121"/>
      <c r="E23" s="121"/>
      <c r="F23" s="126"/>
      <c r="G23" s="121"/>
      <c r="H23" s="121"/>
      <c r="I23" s="121"/>
      <c r="J23" s="121"/>
    </row>
    <row r="24" spans="1:11">
      <c r="A24" s="55" t="s">
        <v>91</v>
      </c>
      <c r="B24" s="61">
        <v>2114</v>
      </c>
      <c r="C24" s="121"/>
      <c r="D24" s="121"/>
      <c r="E24" s="121"/>
      <c r="F24" s="126"/>
      <c r="G24" s="121"/>
      <c r="H24" s="121"/>
      <c r="I24" s="121"/>
      <c r="J24" s="121"/>
    </row>
    <row r="25" spans="1:11" ht="37.5">
      <c r="A25" s="55" t="s">
        <v>346</v>
      </c>
      <c r="B25" s="61">
        <v>2115</v>
      </c>
      <c r="C25" s="121"/>
      <c r="D25" s="121"/>
      <c r="E25" s="121"/>
      <c r="F25" s="126"/>
      <c r="G25" s="121"/>
      <c r="H25" s="121"/>
      <c r="I25" s="121"/>
      <c r="J25" s="121"/>
    </row>
    <row r="26" spans="1:11">
      <c r="A26" s="55" t="s">
        <v>109</v>
      </c>
      <c r="B26" s="61">
        <v>2116</v>
      </c>
      <c r="C26" s="121"/>
      <c r="D26" s="121"/>
      <c r="E26" s="121"/>
      <c r="F26" s="126"/>
      <c r="G26" s="121"/>
      <c r="H26" s="121"/>
      <c r="I26" s="121"/>
      <c r="J26" s="121"/>
    </row>
    <row r="27" spans="1:11">
      <c r="A27" s="55" t="s">
        <v>366</v>
      </c>
      <c r="B27" s="61">
        <v>2117</v>
      </c>
      <c r="C27" s="121"/>
      <c r="D27" s="121"/>
      <c r="E27" s="121"/>
      <c r="F27" s="126">
        <v>1</v>
      </c>
      <c r="G27" s="121"/>
      <c r="H27" s="121"/>
      <c r="I27" s="121"/>
      <c r="J27" s="121">
        <v>1</v>
      </c>
    </row>
    <row r="28" spans="1:11">
      <c r="A28" s="55" t="s">
        <v>90</v>
      </c>
      <c r="B28" s="61">
        <v>2118</v>
      </c>
      <c r="C28" s="121"/>
      <c r="D28" s="121"/>
      <c r="E28" s="121"/>
      <c r="F28" s="126"/>
      <c r="G28" s="121"/>
      <c r="H28" s="121"/>
      <c r="I28" s="121"/>
      <c r="J28" s="121"/>
    </row>
    <row r="29" spans="1:11" s="58" customFormat="1">
      <c r="A29" s="55" t="s">
        <v>402</v>
      </c>
      <c r="B29" s="61">
        <v>2119</v>
      </c>
      <c r="C29" s="150"/>
      <c r="D29" s="150"/>
      <c r="E29" s="150"/>
      <c r="F29" s="126"/>
      <c r="G29" s="150"/>
      <c r="H29" s="150"/>
      <c r="I29" s="150"/>
      <c r="J29" s="150"/>
      <c r="K29" s="54"/>
    </row>
    <row r="30" spans="1:11" s="58" customFormat="1" ht="37.5">
      <c r="A30" s="69" t="s">
        <v>349</v>
      </c>
      <c r="B30" s="141">
        <v>2120</v>
      </c>
      <c r="C30" s="155"/>
      <c r="D30" s="155"/>
      <c r="E30" s="155"/>
      <c r="F30" s="126">
        <v>1624</v>
      </c>
      <c r="G30" s="121">
        <v>378</v>
      </c>
      <c r="H30" s="121">
        <v>358</v>
      </c>
      <c r="I30" s="121">
        <v>459</v>
      </c>
      <c r="J30" s="121">
        <v>429</v>
      </c>
      <c r="K30" s="54"/>
    </row>
    <row r="31" spans="1:11" s="58" customFormat="1">
      <c r="A31" s="55" t="s">
        <v>90</v>
      </c>
      <c r="B31" s="61">
        <v>2121</v>
      </c>
      <c r="C31" s="121"/>
      <c r="D31" s="121"/>
      <c r="E31" s="121"/>
      <c r="F31" s="126">
        <v>1624</v>
      </c>
      <c r="G31" s="121">
        <v>378</v>
      </c>
      <c r="H31" s="121">
        <v>358</v>
      </c>
      <c r="I31" s="121">
        <v>459</v>
      </c>
      <c r="J31" s="121">
        <v>429</v>
      </c>
      <c r="K31" s="54"/>
    </row>
    <row r="32" spans="1:11" s="58" customFormat="1">
      <c r="A32" s="55" t="s">
        <v>355</v>
      </c>
      <c r="B32" s="61">
        <v>2122</v>
      </c>
      <c r="C32" s="121"/>
      <c r="D32" s="121"/>
      <c r="E32" s="121"/>
      <c r="F32" s="126"/>
      <c r="G32" s="121"/>
      <c r="H32" s="121"/>
      <c r="I32" s="121"/>
      <c r="J32" s="121"/>
      <c r="K32" s="54"/>
    </row>
    <row r="33" spans="1:12" s="58" customFormat="1">
      <c r="A33" s="55" t="s">
        <v>417</v>
      </c>
      <c r="B33" s="61">
        <v>2123</v>
      </c>
      <c r="C33" s="121"/>
      <c r="D33" s="121"/>
      <c r="E33" s="121"/>
      <c r="F33" s="126"/>
      <c r="G33" s="121"/>
      <c r="H33" s="121"/>
      <c r="I33" s="121"/>
      <c r="J33" s="121"/>
      <c r="K33" s="54"/>
    </row>
    <row r="34" spans="1:12" s="58" customFormat="1">
      <c r="A34" s="55" t="s">
        <v>401</v>
      </c>
      <c r="B34" s="61">
        <v>2124</v>
      </c>
      <c r="C34" s="121"/>
      <c r="D34" s="121"/>
      <c r="E34" s="121"/>
      <c r="F34" s="126"/>
      <c r="G34" s="121"/>
      <c r="H34" s="121"/>
      <c r="I34" s="121"/>
      <c r="J34" s="121"/>
      <c r="K34" s="54"/>
    </row>
    <row r="35" spans="1:12" s="58" customFormat="1" ht="37.5">
      <c r="A35" s="69" t="s">
        <v>345</v>
      </c>
      <c r="B35" s="141">
        <v>2130</v>
      </c>
      <c r="C35" s="155"/>
      <c r="D35" s="155"/>
      <c r="E35" s="155"/>
      <c r="F35" s="159"/>
      <c r="G35" s="155"/>
      <c r="H35" s="155"/>
      <c r="I35" s="155"/>
      <c r="J35" s="155"/>
      <c r="K35" s="54"/>
    </row>
    <row r="36" spans="1:12" ht="57" customHeight="1">
      <c r="A36" s="55" t="s">
        <v>367</v>
      </c>
      <c r="B36" s="61">
        <v>2131</v>
      </c>
      <c r="C36" s="121"/>
      <c r="D36" s="121"/>
      <c r="E36" s="121"/>
      <c r="F36" s="126"/>
      <c r="G36" s="121"/>
      <c r="H36" s="121"/>
      <c r="I36" s="121"/>
      <c r="J36" s="121"/>
    </row>
    <row r="37" spans="1:12" ht="20.100000000000001" customHeight="1">
      <c r="A37" s="55" t="s">
        <v>350</v>
      </c>
      <c r="B37" s="61">
        <v>2132</v>
      </c>
      <c r="C37" s="121"/>
      <c r="D37" s="121"/>
      <c r="E37" s="121"/>
      <c r="F37" s="126"/>
      <c r="G37" s="121"/>
      <c r="H37" s="121"/>
      <c r="I37" s="121"/>
      <c r="J37" s="121"/>
    </row>
    <row r="38" spans="1:12" ht="20.100000000000001" customHeight="1">
      <c r="A38" s="55" t="s">
        <v>351</v>
      </c>
      <c r="B38" s="61">
        <v>2133</v>
      </c>
      <c r="C38" s="121"/>
      <c r="D38" s="121"/>
      <c r="E38" s="121"/>
      <c r="F38" s="126"/>
      <c r="G38" s="121"/>
      <c r="H38" s="121"/>
      <c r="I38" s="121"/>
      <c r="J38" s="121"/>
    </row>
    <row r="39" spans="1:12" ht="20.100000000000001" customHeight="1">
      <c r="A39" s="55" t="s">
        <v>352</v>
      </c>
      <c r="B39" s="61">
        <v>2134</v>
      </c>
      <c r="C39" s="121"/>
      <c r="D39" s="121"/>
      <c r="E39" s="121"/>
      <c r="F39" s="126"/>
      <c r="G39" s="121"/>
      <c r="H39" s="121"/>
      <c r="I39" s="121"/>
      <c r="J39" s="121"/>
    </row>
    <row r="40" spans="1:12" s="56" customFormat="1">
      <c r="A40" s="69" t="s">
        <v>353</v>
      </c>
      <c r="B40" s="141">
        <v>2140</v>
      </c>
      <c r="C40" s="155"/>
      <c r="D40" s="155"/>
      <c r="E40" s="155"/>
      <c r="F40" s="159"/>
      <c r="G40" s="155"/>
      <c r="H40" s="155"/>
      <c r="I40" s="155"/>
      <c r="J40" s="155"/>
    </row>
    <row r="41" spans="1:12" ht="42.75" customHeight="1">
      <c r="A41" s="55" t="s">
        <v>291</v>
      </c>
      <c r="B41" s="61">
        <v>2141</v>
      </c>
      <c r="C41" s="121"/>
      <c r="D41" s="121"/>
      <c r="E41" s="121"/>
      <c r="F41" s="126"/>
      <c r="G41" s="121"/>
      <c r="H41" s="121"/>
      <c r="I41" s="121"/>
      <c r="J41" s="121"/>
    </row>
    <row r="42" spans="1:12" ht="20.100000000000001" customHeight="1">
      <c r="A42" s="55" t="s">
        <v>354</v>
      </c>
      <c r="B42" s="61">
        <v>2142</v>
      </c>
      <c r="C42" s="121"/>
      <c r="D42" s="121"/>
      <c r="E42" s="121"/>
      <c r="F42" s="126"/>
      <c r="G42" s="121"/>
      <c r="H42" s="121"/>
      <c r="I42" s="121"/>
      <c r="J42" s="121"/>
    </row>
    <row r="43" spans="1:12" s="56" customFormat="1" ht="27.75" customHeight="1">
      <c r="A43" s="69" t="s">
        <v>344</v>
      </c>
      <c r="B43" s="141">
        <v>2200</v>
      </c>
      <c r="C43" s="155"/>
      <c r="D43" s="155"/>
      <c r="E43" s="155"/>
      <c r="F43" s="159"/>
      <c r="G43" s="155"/>
      <c r="H43" s="155"/>
      <c r="I43" s="155"/>
      <c r="J43" s="155"/>
      <c r="K43" s="54"/>
    </row>
    <row r="44" spans="1:12" s="56" customFormat="1" ht="20.100000000000001" customHeight="1">
      <c r="A44" s="81"/>
      <c r="B44" s="57"/>
      <c r="C44" s="79"/>
      <c r="D44" s="80"/>
      <c r="E44" s="80"/>
      <c r="F44" s="79"/>
      <c r="G44" s="80"/>
      <c r="H44" s="80"/>
      <c r="I44" s="80"/>
      <c r="J44" s="80"/>
    </row>
    <row r="45" spans="1:12" s="56" customFormat="1" ht="20.100000000000001" customHeight="1">
      <c r="A45" s="81"/>
      <c r="B45" s="57"/>
      <c r="C45" s="79"/>
      <c r="D45" s="80"/>
      <c r="E45" s="80"/>
      <c r="F45" s="79"/>
      <c r="G45" s="80"/>
      <c r="H45" s="80"/>
      <c r="I45" s="80"/>
      <c r="J45" s="80"/>
    </row>
    <row r="46" spans="1:12" s="56" customFormat="1" ht="20.100000000000001" customHeight="1">
      <c r="A46" s="81"/>
      <c r="B46" s="57"/>
      <c r="C46" s="79"/>
      <c r="D46" s="80"/>
      <c r="E46" s="80"/>
      <c r="F46" s="79"/>
      <c r="G46" s="80"/>
      <c r="H46" s="80"/>
      <c r="I46" s="80"/>
      <c r="J46" s="80"/>
    </row>
    <row r="47" spans="1:12" s="57" customFormat="1">
      <c r="A47" s="68" t="s">
        <v>407</v>
      </c>
      <c r="B47" s="1"/>
      <c r="C47" s="218" t="s">
        <v>110</v>
      </c>
      <c r="D47" s="219"/>
      <c r="E47" s="219"/>
      <c r="F47" s="219"/>
      <c r="G47" s="15"/>
      <c r="H47" s="220" t="s">
        <v>419</v>
      </c>
      <c r="I47" s="221"/>
      <c r="J47" s="221"/>
      <c r="K47" s="54"/>
      <c r="L47" s="54"/>
    </row>
    <row r="48" spans="1:12" s="57" customFormat="1">
      <c r="A48" s="28" t="s">
        <v>84</v>
      </c>
      <c r="B48" s="3"/>
      <c r="C48" s="199" t="s">
        <v>85</v>
      </c>
      <c r="D48" s="199"/>
      <c r="E48" s="199"/>
      <c r="F48" s="199"/>
      <c r="G48" s="30"/>
      <c r="H48" s="213" t="s">
        <v>106</v>
      </c>
      <c r="I48" s="213"/>
      <c r="J48" s="213"/>
      <c r="K48" s="54"/>
      <c r="L48" s="54"/>
    </row>
    <row r="49" spans="1:12" s="57" customFormat="1">
      <c r="A49" s="71"/>
      <c r="F49" s="54"/>
      <c r="G49" s="54"/>
      <c r="H49" s="54"/>
      <c r="I49" s="54"/>
      <c r="J49" s="54"/>
      <c r="K49" s="54"/>
      <c r="L49" s="54"/>
    </row>
    <row r="50" spans="1:12" s="57" customFormat="1">
      <c r="A50" s="71"/>
      <c r="F50" s="54"/>
      <c r="G50" s="54"/>
      <c r="H50" s="54"/>
      <c r="I50" s="54"/>
      <c r="J50" s="54"/>
      <c r="K50" s="54"/>
      <c r="L50" s="54"/>
    </row>
    <row r="51" spans="1:12" s="57" customFormat="1">
      <c r="A51" s="71"/>
      <c r="F51" s="54"/>
      <c r="G51" s="54"/>
      <c r="H51" s="54"/>
      <c r="I51" s="54"/>
      <c r="J51" s="54"/>
      <c r="K51" s="54"/>
      <c r="L51" s="54"/>
    </row>
    <row r="52" spans="1:12" s="57" customFormat="1">
      <c r="A52" s="71"/>
      <c r="F52" s="54"/>
      <c r="G52" s="54"/>
      <c r="H52" s="54"/>
      <c r="I52" s="54"/>
      <c r="J52" s="54"/>
      <c r="K52" s="54"/>
      <c r="L52" s="54"/>
    </row>
    <row r="53" spans="1:12" s="57" customFormat="1">
      <c r="A53" s="71"/>
      <c r="F53" s="54"/>
      <c r="G53" s="54"/>
      <c r="H53" s="54"/>
      <c r="I53" s="54"/>
      <c r="J53" s="54"/>
      <c r="K53" s="54"/>
      <c r="L53" s="54"/>
    </row>
    <row r="54" spans="1:12" s="57" customFormat="1">
      <c r="A54" s="71"/>
      <c r="F54" s="54"/>
      <c r="G54" s="54"/>
      <c r="H54" s="54"/>
      <c r="I54" s="54"/>
      <c r="J54" s="54"/>
      <c r="K54" s="54"/>
      <c r="L54" s="54"/>
    </row>
    <row r="55" spans="1:12" s="57" customFormat="1">
      <c r="A55" s="71"/>
      <c r="F55" s="54"/>
      <c r="G55" s="54"/>
      <c r="H55" s="54"/>
      <c r="I55" s="54"/>
      <c r="J55" s="54"/>
      <c r="K55" s="54"/>
      <c r="L55" s="54"/>
    </row>
    <row r="56" spans="1:12" s="57" customFormat="1">
      <c r="A56" s="71"/>
      <c r="F56" s="54"/>
      <c r="G56" s="54"/>
      <c r="H56" s="54"/>
      <c r="I56" s="54"/>
      <c r="J56" s="54"/>
      <c r="K56" s="54"/>
      <c r="L56" s="54"/>
    </row>
    <row r="57" spans="1:12" s="57" customFormat="1">
      <c r="A57" s="71"/>
      <c r="F57" s="54"/>
      <c r="G57" s="54"/>
      <c r="H57" s="54"/>
      <c r="I57" s="54"/>
      <c r="J57" s="54"/>
      <c r="K57" s="54"/>
      <c r="L57" s="54"/>
    </row>
    <row r="58" spans="1:12" s="57" customFormat="1">
      <c r="A58" s="71"/>
      <c r="F58" s="54"/>
      <c r="G58" s="54"/>
      <c r="H58" s="54"/>
      <c r="I58" s="54"/>
      <c r="J58" s="54"/>
      <c r="K58" s="54"/>
      <c r="L58" s="54"/>
    </row>
    <row r="59" spans="1:12" s="57" customFormat="1">
      <c r="A59" s="71"/>
      <c r="F59" s="54"/>
      <c r="G59" s="54"/>
      <c r="H59" s="54"/>
      <c r="I59" s="54"/>
      <c r="J59" s="54"/>
      <c r="K59" s="54"/>
      <c r="L59" s="54"/>
    </row>
    <row r="60" spans="1:12" s="57" customFormat="1">
      <c r="A60" s="71"/>
      <c r="F60" s="54"/>
      <c r="G60" s="54"/>
      <c r="H60" s="54"/>
      <c r="I60" s="54"/>
      <c r="J60" s="54"/>
      <c r="K60" s="54"/>
      <c r="L60" s="54"/>
    </row>
    <row r="61" spans="1:12" s="57" customFormat="1">
      <c r="A61" s="71"/>
      <c r="F61" s="54"/>
      <c r="G61" s="54"/>
      <c r="H61" s="54"/>
      <c r="I61" s="54"/>
      <c r="J61" s="54"/>
      <c r="K61" s="54"/>
      <c r="L61" s="54"/>
    </row>
    <row r="62" spans="1:12" s="57" customFormat="1">
      <c r="A62" s="71"/>
      <c r="F62" s="54"/>
      <c r="G62" s="54"/>
      <c r="H62" s="54"/>
      <c r="I62" s="54"/>
      <c r="J62" s="54"/>
      <c r="K62" s="54"/>
      <c r="L62" s="54"/>
    </row>
    <row r="63" spans="1:12" s="57" customFormat="1">
      <c r="A63" s="71"/>
      <c r="F63" s="54"/>
      <c r="G63" s="54"/>
      <c r="H63" s="54"/>
      <c r="I63" s="54"/>
      <c r="J63" s="54"/>
      <c r="K63" s="54"/>
      <c r="L63" s="54"/>
    </row>
    <row r="64" spans="1:12" s="57" customFormat="1">
      <c r="A64" s="71"/>
      <c r="F64" s="54"/>
      <c r="G64" s="54"/>
      <c r="H64" s="54"/>
      <c r="I64" s="54"/>
      <c r="J64" s="54"/>
      <c r="K64" s="54"/>
      <c r="L64" s="54"/>
    </row>
    <row r="65" spans="1:12" s="57" customFormat="1">
      <c r="A65" s="71"/>
      <c r="F65" s="54"/>
      <c r="G65" s="54"/>
      <c r="H65" s="54"/>
      <c r="I65" s="54"/>
      <c r="J65" s="54"/>
      <c r="K65" s="54"/>
      <c r="L65" s="54"/>
    </row>
    <row r="66" spans="1:12" s="57" customFormat="1">
      <c r="A66" s="71"/>
      <c r="F66" s="54"/>
      <c r="G66" s="54"/>
      <c r="H66" s="54"/>
      <c r="I66" s="54"/>
      <c r="J66" s="54"/>
      <c r="K66" s="54"/>
      <c r="L66" s="54"/>
    </row>
    <row r="67" spans="1:12" s="57" customFormat="1">
      <c r="A67" s="71"/>
      <c r="F67" s="54"/>
      <c r="G67" s="54"/>
      <c r="H67" s="54"/>
      <c r="I67" s="54"/>
      <c r="J67" s="54"/>
      <c r="K67" s="54"/>
      <c r="L67" s="54"/>
    </row>
    <row r="68" spans="1:12" s="57" customFormat="1">
      <c r="A68" s="71"/>
      <c r="F68" s="54"/>
      <c r="G68" s="54"/>
      <c r="H68" s="54"/>
      <c r="I68" s="54"/>
      <c r="J68" s="54"/>
      <c r="K68" s="54"/>
      <c r="L68" s="54"/>
    </row>
    <row r="69" spans="1:12" s="57" customFormat="1">
      <c r="A69" s="71"/>
      <c r="F69" s="54"/>
      <c r="G69" s="54"/>
      <c r="H69" s="54"/>
      <c r="I69" s="54"/>
      <c r="J69" s="54"/>
      <c r="K69" s="54"/>
      <c r="L69" s="54"/>
    </row>
    <row r="70" spans="1:12" s="57" customFormat="1">
      <c r="A70" s="71"/>
      <c r="F70" s="54"/>
      <c r="G70" s="54"/>
      <c r="H70" s="54"/>
      <c r="I70" s="54"/>
      <c r="J70" s="54"/>
      <c r="K70" s="54"/>
      <c r="L70" s="54"/>
    </row>
    <row r="71" spans="1:12" s="57" customFormat="1">
      <c r="A71" s="71"/>
      <c r="F71" s="54"/>
      <c r="G71" s="54"/>
      <c r="H71" s="54"/>
      <c r="I71" s="54"/>
      <c r="J71" s="54"/>
      <c r="K71" s="54"/>
      <c r="L71" s="54"/>
    </row>
    <row r="72" spans="1:12" s="57" customFormat="1">
      <c r="A72" s="71"/>
      <c r="F72" s="54"/>
      <c r="G72" s="54"/>
      <c r="H72" s="54"/>
      <c r="I72" s="54"/>
      <c r="J72" s="54"/>
      <c r="K72" s="54"/>
      <c r="L72" s="54"/>
    </row>
    <row r="73" spans="1:12" s="57" customFormat="1">
      <c r="A73" s="71"/>
      <c r="F73" s="54"/>
      <c r="G73" s="54"/>
      <c r="H73" s="54"/>
      <c r="I73" s="54"/>
      <c r="J73" s="54"/>
      <c r="K73" s="54"/>
      <c r="L73" s="54"/>
    </row>
    <row r="74" spans="1:12" s="57" customFormat="1">
      <c r="A74" s="71"/>
      <c r="F74" s="54"/>
      <c r="G74" s="54"/>
      <c r="H74" s="54"/>
      <c r="I74" s="54"/>
      <c r="J74" s="54"/>
      <c r="K74" s="54"/>
      <c r="L74" s="54"/>
    </row>
    <row r="75" spans="1:12" s="57" customFormat="1">
      <c r="A75" s="71"/>
      <c r="F75" s="54"/>
      <c r="G75" s="54"/>
      <c r="H75" s="54"/>
      <c r="I75" s="54"/>
      <c r="J75" s="54"/>
      <c r="K75" s="54"/>
      <c r="L75" s="54"/>
    </row>
    <row r="76" spans="1:12" s="57" customFormat="1">
      <c r="A76" s="71"/>
      <c r="F76" s="54"/>
      <c r="G76" s="54"/>
      <c r="H76" s="54"/>
      <c r="I76" s="54"/>
      <c r="J76" s="54"/>
      <c r="K76" s="54"/>
      <c r="L76" s="54"/>
    </row>
    <row r="77" spans="1:12" s="57" customFormat="1">
      <c r="A77" s="71"/>
      <c r="F77" s="54"/>
      <c r="G77" s="54"/>
      <c r="H77" s="54"/>
      <c r="I77" s="54"/>
      <c r="J77" s="54"/>
      <c r="K77" s="54"/>
      <c r="L77" s="54"/>
    </row>
    <row r="78" spans="1:12" s="57" customFormat="1">
      <c r="A78" s="71"/>
      <c r="F78" s="54"/>
      <c r="G78" s="54"/>
      <c r="H78" s="54"/>
      <c r="I78" s="54"/>
      <c r="J78" s="54"/>
      <c r="K78" s="54"/>
      <c r="L78" s="54"/>
    </row>
    <row r="79" spans="1:12" s="57" customFormat="1">
      <c r="A79" s="71"/>
      <c r="F79" s="54"/>
      <c r="G79" s="54"/>
      <c r="H79" s="54"/>
      <c r="I79" s="54"/>
      <c r="J79" s="54"/>
      <c r="K79" s="54"/>
      <c r="L79" s="54"/>
    </row>
    <row r="80" spans="1:12" s="57" customFormat="1">
      <c r="A80" s="71"/>
      <c r="F80" s="54"/>
      <c r="G80" s="54"/>
      <c r="H80" s="54"/>
      <c r="I80" s="54"/>
      <c r="J80" s="54"/>
      <c r="K80" s="54"/>
      <c r="L80" s="54"/>
    </row>
    <row r="81" spans="1:12" s="57" customFormat="1">
      <c r="A81" s="71"/>
      <c r="F81" s="54"/>
      <c r="G81" s="54"/>
      <c r="H81" s="54"/>
      <c r="I81" s="54"/>
      <c r="J81" s="54"/>
      <c r="K81" s="54"/>
      <c r="L81" s="54"/>
    </row>
    <row r="82" spans="1:12" s="57" customFormat="1">
      <c r="A82" s="71"/>
      <c r="F82" s="54"/>
      <c r="G82" s="54"/>
      <c r="H82" s="54"/>
      <c r="I82" s="54"/>
      <c r="J82" s="54"/>
      <c r="K82" s="54"/>
      <c r="L82" s="54"/>
    </row>
    <row r="83" spans="1:12" s="57" customFormat="1">
      <c r="A83" s="71"/>
      <c r="F83" s="54"/>
      <c r="G83" s="54"/>
      <c r="H83" s="54"/>
      <c r="I83" s="54"/>
      <c r="J83" s="54"/>
      <c r="K83" s="54"/>
      <c r="L83" s="54"/>
    </row>
    <row r="84" spans="1:12" s="57" customFormat="1">
      <c r="A84" s="71"/>
      <c r="F84" s="54"/>
      <c r="G84" s="54"/>
      <c r="H84" s="54"/>
      <c r="I84" s="54"/>
      <c r="J84" s="54"/>
      <c r="K84" s="54"/>
      <c r="L84" s="54"/>
    </row>
    <row r="85" spans="1:12" s="57" customFormat="1">
      <c r="A85" s="71"/>
      <c r="F85" s="54"/>
      <c r="G85" s="54"/>
      <c r="H85" s="54"/>
      <c r="I85" s="54"/>
      <c r="J85" s="54"/>
      <c r="K85" s="54"/>
      <c r="L85" s="54"/>
    </row>
    <row r="86" spans="1:12" s="57" customFormat="1">
      <c r="A86" s="71"/>
      <c r="F86" s="54"/>
      <c r="G86" s="54"/>
      <c r="H86" s="54"/>
      <c r="I86" s="54"/>
      <c r="J86" s="54"/>
      <c r="K86" s="54"/>
      <c r="L86" s="54"/>
    </row>
    <row r="87" spans="1:12" s="57" customFormat="1">
      <c r="A87" s="71"/>
      <c r="F87" s="54"/>
      <c r="G87" s="54"/>
      <c r="H87" s="54"/>
      <c r="I87" s="54"/>
      <c r="J87" s="54"/>
      <c r="K87" s="54"/>
      <c r="L87" s="54"/>
    </row>
    <row r="88" spans="1:12" s="57" customFormat="1">
      <c r="A88" s="71"/>
      <c r="F88" s="54"/>
      <c r="G88" s="54"/>
      <c r="H88" s="54"/>
      <c r="I88" s="54"/>
      <c r="J88" s="54"/>
      <c r="K88" s="54"/>
      <c r="L88" s="54"/>
    </row>
    <row r="89" spans="1:12" s="57" customFormat="1">
      <c r="A89" s="71"/>
      <c r="F89" s="54"/>
      <c r="G89" s="54"/>
      <c r="H89" s="54"/>
      <c r="I89" s="54"/>
      <c r="J89" s="54"/>
      <c r="K89" s="54"/>
      <c r="L89" s="54"/>
    </row>
    <row r="90" spans="1:12" s="57" customFormat="1">
      <c r="A90" s="71"/>
      <c r="F90" s="54"/>
      <c r="G90" s="54"/>
      <c r="H90" s="54"/>
      <c r="I90" s="54"/>
      <c r="J90" s="54"/>
      <c r="K90" s="54"/>
      <c r="L90" s="54"/>
    </row>
    <row r="91" spans="1:12" s="57" customFormat="1">
      <c r="A91" s="71"/>
      <c r="F91" s="54"/>
      <c r="G91" s="54"/>
      <c r="H91" s="54"/>
      <c r="I91" s="54"/>
      <c r="J91" s="54"/>
      <c r="K91" s="54"/>
      <c r="L91" s="54"/>
    </row>
    <row r="92" spans="1:12" s="57" customFormat="1">
      <c r="A92" s="71"/>
      <c r="F92" s="54"/>
      <c r="G92" s="54"/>
      <c r="H92" s="54"/>
      <c r="I92" s="54"/>
      <c r="J92" s="54"/>
      <c r="K92" s="54"/>
      <c r="L92" s="54"/>
    </row>
    <row r="93" spans="1:12" s="57" customFormat="1">
      <c r="A93" s="71"/>
      <c r="F93" s="54"/>
      <c r="G93" s="54"/>
      <c r="H93" s="54"/>
      <c r="I93" s="54"/>
      <c r="J93" s="54"/>
      <c r="K93" s="54"/>
      <c r="L93" s="54"/>
    </row>
    <row r="94" spans="1:12" s="57" customFormat="1">
      <c r="A94" s="71"/>
      <c r="F94" s="54"/>
      <c r="G94" s="54"/>
      <c r="H94" s="54"/>
      <c r="I94" s="54"/>
      <c r="J94" s="54"/>
      <c r="K94" s="54"/>
      <c r="L94" s="54"/>
    </row>
    <row r="95" spans="1:12" s="57" customFormat="1">
      <c r="A95" s="71"/>
      <c r="F95" s="54"/>
      <c r="G95" s="54"/>
      <c r="H95" s="54"/>
      <c r="I95" s="54"/>
      <c r="J95" s="54"/>
      <c r="K95" s="54"/>
      <c r="L95" s="54"/>
    </row>
    <row r="96" spans="1:12" s="57" customFormat="1">
      <c r="A96" s="71"/>
      <c r="F96" s="54"/>
      <c r="G96" s="54"/>
      <c r="H96" s="54"/>
      <c r="I96" s="54"/>
      <c r="J96" s="54"/>
      <c r="K96" s="54"/>
      <c r="L96" s="54"/>
    </row>
    <row r="97" spans="1:12" s="57" customFormat="1">
      <c r="A97" s="71"/>
      <c r="F97" s="54"/>
      <c r="G97" s="54"/>
      <c r="H97" s="54"/>
      <c r="I97" s="54"/>
      <c r="J97" s="54"/>
      <c r="K97" s="54"/>
      <c r="L97" s="54"/>
    </row>
    <row r="98" spans="1:12" s="57" customFormat="1">
      <c r="A98" s="71"/>
      <c r="F98" s="54"/>
      <c r="G98" s="54"/>
      <c r="H98" s="54"/>
      <c r="I98" s="54"/>
      <c r="J98" s="54"/>
      <c r="K98" s="54"/>
      <c r="L98" s="54"/>
    </row>
    <row r="99" spans="1:12" s="57" customFormat="1">
      <c r="A99" s="71"/>
      <c r="F99" s="54"/>
      <c r="G99" s="54"/>
      <c r="H99" s="54"/>
      <c r="I99" s="54"/>
      <c r="J99" s="54"/>
      <c r="K99" s="54"/>
      <c r="L99" s="54"/>
    </row>
    <row r="100" spans="1:12" s="57" customFormat="1">
      <c r="A100" s="71"/>
      <c r="F100" s="54"/>
      <c r="G100" s="54"/>
      <c r="H100" s="54"/>
      <c r="I100" s="54"/>
      <c r="J100" s="54"/>
      <c r="K100" s="54"/>
      <c r="L100" s="54"/>
    </row>
    <row r="101" spans="1:12" s="57" customFormat="1">
      <c r="A101" s="71"/>
      <c r="F101" s="54"/>
      <c r="G101" s="54"/>
      <c r="H101" s="54"/>
      <c r="I101" s="54"/>
      <c r="J101" s="54"/>
      <c r="K101" s="54"/>
      <c r="L101" s="54"/>
    </row>
    <row r="102" spans="1:12" s="57" customFormat="1">
      <c r="A102" s="71"/>
      <c r="F102" s="54"/>
      <c r="G102" s="54"/>
      <c r="H102" s="54"/>
      <c r="I102" s="54"/>
      <c r="J102" s="54"/>
      <c r="K102" s="54"/>
      <c r="L102" s="54"/>
    </row>
    <row r="103" spans="1:12" s="57" customFormat="1">
      <c r="A103" s="71"/>
      <c r="F103" s="54"/>
      <c r="G103" s="54"/>
      <c r="H103" s="54"/>
      <c r="I103" s="54"/>
      <c r="J103" s="54"/>
      <c r="K103" s="54"/>
      <c r="L103" s="54"/>
    </row>
    <row r="104" spans="1:12" s="57" customFormat="1">
      <c r="A104" s="71"/>
      <c r="F104" s="54"/>
      <c r="G104" s="54"/>
      <c r="H104" s="54"/>
      <c r="I104" s="54"/>
      <c r="J104" s="54"/>
      <c r="K104" s="54"/>
      <c r="L104" s="54"/>
    </row>
    <row r="105" spans="1:12" s="57" customFormat="1">
      <c r="A105" s="71"/>
      <c r="F105" s="54"/>
      <c r="G105" s="54"/>
      <c r="H105" s="54"/>
      <c r="I105" s="54"/>
      <c r="J105" s="54"/>
      <c r="K105" s="54"/>
      <c r="L105" s="54"/>
    </row>
    <row r="106" spans="1:12" s="57" customFormat="1">
      <c r="A106" s="71"/>
      <c r="F106" s="54"/>
      <c r="G106" s="54"/>
      <c r="H106" s="54"/>
      <c r="I106" s="54"/>
      <c r="J106" s="54"/>
      <c r="K106" s="54"/>
      <c r="L106" s="54"/>
    </row>
    <row r="107" spans="1:12" s="57" customFormat="1">
      <c r="A107" s="71"/>
      <c r="F107" s="54"/>
      <c r="G107" s="54"/>
      <c r="H107" s="54"/>
      <c r="I107" s="54"/>
      <c r="J107" s="54"/>
      <c r="K107" s="54"/>
      <c r="L107" s="54"/>
    </row>
    <row r="108" spans="1:12" s="57" customFormat="1">
      <c r="A108" s="71"/>
      <c r="F108" s="54"/>
      <c r="G108" s="54"/>
      <c r="H108" s="54"/>
      <c r="I108" s="54"/>
      <c r="J108" s="54"/>
      <c r="K108" s="54"/>
      <c r="L108" s="54"/>
    </row>
    <row r="109" spans="1:12" s="57" customFormat="1">
      <c r="A109" s="71"/>
      <c r="F109" s="54"/>
      <c r="G109" s="54"/>
      <c r="H109" s="54"/>
      <c r="I109" s="54"/>
      <c r="J109" s="54"/>
      <c r="K109" s="54"/>
      <c r="L109" s="54"/>
    </row>
    <row r="110" spans="1:12" s="57" customFormat="1">
      <c r="A110" s="71"/>
      <c r="F110" s="54"/>
      <c r="G110" s="54"/>
      <c r="H110" s="54"/>
      <c r="I110" s="54"/>
      <c r="J110" s="54"/>
      <c r="K110" s="54"/>
      <c r="L110" s="54"/>
    </row>
    <row r="111" spans="1:12" s="57" customFormat="1">
      <c r="A111" s="71"/>
      <c r="F111" s="54"/>
      <c r="G111" s="54"/>
      <c r="H111" s="54"/>
      <c r="I111" s="54"/>
      <c r="J111" s="54"/>
      <c r="K111" s="54"/>
      <c r="L111" s="54"/>
    </row>
    <row r="112" spans="1:12" s="57" customFormat="1">
      <c r="A112" s="71"/>
      <c r="F112" s="54"/>
      <c r="G112" s="54"/>
      <c r="H112" s="54"/>
      <c r="I112" s="54"/>
      <c r="J112" s="54"/>
      <c r="K112" s="54"/>
      <c r="L112" s="54"/>
    </row>
    <row r="113" spans="1:12" s="57" customFormat="1">
      <c r="A113" s="71"/>
      <c r="F113" s="54"/>
      <c r="G113" s="54"/>
      <c r="H113" s="54"/>
      <c r="I113" s="54"/>
      <c r="J113" s="54"/>
      <c r="K113" s="54"/>
      <c r="L113" s="54"/>
    </row>
    <row r="114" spans="1:12" s="57" customFormat="1">
      <c r="A114" s="71"/>
      <c r="F114" s="54"/>
      <c r="G114" s="54"/>
      <c r="H114" s="54"/>
      <c r="I114" s="54"/>
      <c r="J114" s="54"/>
      <c r="K114" s="54"/>
      <c r="L114" s="54"/>
    </row>
    <row r="115" spans="1:12" s="57" customFormat="1">
      <c r="A115" s="71"/>
      <c r="F115" s="54"/>
      <c r="G115" s="54"/>
      <c r="H115" s="54"/>
      <c r="I115" s="54"/>
      <c r="J115" s="54"/>
      <c r="K115" s="54"/>
      <c r="L115" s="54"/>
    </row>
    <row r="116" spans="1:12" s="57" customFormat="1">
      <c r="A116" s="71"/>
      <c r="F116" s="54"/>
      <c r="G116" s="54"/>
      <c r="H116" s="54"/>
      <c r="I116" s="54"/>
      <c r="J116" s="54"/>
      <c r="K116" s="54"/>
      <c r="L116" s="54"/>
    </row>
    <row r="117" spans="1:12" s="57" customFormat="1">
      <c r="A117" s="71"/>
      <c r="F117" s="54"/>
      <c r="G117" s="54"/>
      <c r="H117" s="54"/>
      <c r="I117" s="54"/>
      <c r="J117" s="54"/>
      <c r="K117" s="54"/>
      <c r="L117" s="54"/>
    </row>
    <row r="118" spans="1:12" s="57" customFormat="1">
      <c r="A118" s="71"/>
      <c r="F118" s="54"/>
      <c r="G118" s="54"/>
      <c r="H118" s="54"/>
      <c r="I118" s="54"/>
      <c r="J118" s="54"/>
      <c r="K118" s="54"/>
      <c r="L118" s="54"/>
    </row>
    <row r="119" spans="1:12" s="57" customFormat="1">
      <c r="A119" s="71"/>
      <c r="F119" s="54"/>
      <c r="G119" s="54"/>
      <c r="H119" s="54"/>
      <c r="I119" s="54"/>
      <c r="J119" s="54"/>
      <c r="K119" s="54"/>
      <c r="L119" s="54"/>
    </row>
    <row r="120" spans="1:12" s="57" customFormat="1">
      <c r="A120" s="71"/>
      <c r="F120" s="54"/>
      <c r="G120" s="54"/>
      <c r="H120" s="54"/>
      <c r="I120" s="54"/>
      <c r="J120" s="54"/>
      <c r="K120" s="54"/>
      <c r="L120" s="54"/>
    </row>
    <row r="121" spans="1:12" s="57" customFormat="1">
      <c r="A121" s="71"/>
      <c r="F121" s="54"/>
      <c r="G121" s="54"/>
      <c r="H121" s="54"/>
      <c r="I121" s="54"/>
      <c r="J121" s="54"/>
      <c r="K121" s="54"/>
      <c r="L121" s="54"/>
    </row>
    <row r="122" spans="1:12" s="57" customFormat="1">
      <c r="A122" s="71"/>
      <c r="F122" s="54"/>
      <c r="G122" s="54"/>
      <c r="H122" s="54"/>
      <c r="I122" s="54"/>
      <c r="J122" s="54"/>
      <c r="K122" s="54"/>
      <c r="L122" s="54"/>
    </row>
    <row r="123" spans="1:12" s="57" customFormat="1">
      <c r="A123" s="71"/>
      <c r="F123" s="54"/>
      <c r="G123" s="54"/>
      <c r="H123" s="54"/>
      <c r="I123" s="54"/>
      <c r="J123" s="54"/>
      <c r="K123" s="54"/>
      <c r="L123" s="54"/>
    </row>
    <row r="124" spans="1:12" s="57" customFormat="1">
      <c r="A124" s="71"/>
      <c r="F124" s="54"/>
      <c r="G124" s="54"/>
      <c r="H124" s="54"/>
      <c r="I124" s="54"/>
      <c r="J124" s="54"/>
      <c r="K124" s="54"/>
      <c r="L124" s="54"/>
    </row>
    <row r="125" spans="1:12" s="57" customFormat="1">
      <c r="A125" s="71"/>
      <c r="F125" s="54"/>
      <c r="G125" s="54"/>
      <c r="H125" s="54"/>
      <c r="I125" s="54"/>
      <c r="J125" s="54"/>
      <c r="K125" s="54"/>
      <c r="L125" s="54"/>
    </row>
    <row r="126" spans="1:12" s="57" customFormat="1">
      <c r="A126" s="71"/>
      <c r="F126" s="54"/>
      <c r="G126" s="54"/>
      <c r="H126" s="54"/>
      <c r="I126" s="54"/>
      <c r="J126" s="54"/>
      <c r="K126" s="54"/>
      <c r="L126" s="54"/>
    </row>
    <row r="127" spans="1:12" s="57" customFormat="1">
      <c r="A127" s="71"/>
      <c r="F127" s="54"/>
      <c r="G127" s="54"/>
      <c r="H127" s="54"/>
      <c r="I127" s="54"/>
      <c r="J127" s="54"/>
      <c r="K127" s="54"/>
      <c r="L127" s="54"/>
    </row>
    <row r="128" spans="1:12" s="57" customFormat="1">
      <c r="A128" s="71"/>
      <c r="F128" s="54"/>
      <c r="G128" s="54"/>
      <c r="H128" s="54"/>
      <c r="I128" s="54"/>
      <c r="J128" s="54"/>
      <c r="K128" s="54"/>
      <c r="L128" s="54"/>
    </row>
    <row r="129" spans="1:12" s="57" customFormat="1">
      <c r="A129" s="71"/>
      <c r="F129" s="54"/>
      <c r="G129" s="54"/>
      <c r="H129" s="54"/>
      <c r="I129" s="54"/>
      <c r="J129" s="54"/>
      <c r="K129" s="54"/>
      <c r="L129" s="54"/>
    </row>
    <row r="130" spans="1:12" s="57" customFormat="1">
      <c r="A130" s="71"/>
      <c r="F130" s="54"/>
      <c r="G130" s="54"/>
      <c r="H130" s="54"/>
      <c r="I130" s="54"/>
      <c r="J130" s="54"/>
      <c r="K130" s="54"/>
      <c r="L130" s="54"/>
    </row>
    <row r="131" spans="1:12" s="57" customFormat="1">
      <c r="A131" s="71"/>
      <c r="F131" s="54"/>
      <c r="G131" s="54"/>
      <c r="H131" s="54"/>
      <c r="I131" s="54"/>
      <c r="J131" s="54"/>
      <c r="K131" s="54"/>
      <c r="L131" s="54"/>
    </row>
    <row r="132" spans="1:12" s="57" customFormat="1">
      <c r="A132" s="71"/>
      <c r="F132" s="54"/>
      <c r="G132" s="54"/>
      <c r="H132" s="54"/>
      <c r="I132" s="54"/>
      <c r="J132" s="54"/>
      <c r="K132" s="54"/>
      <c r="L132" s="54"/>
    </row>
    <row r="133" spans="1:12" s="57" customFormat="1">
      <c r="A133" s="71"/>
      <c r="F133" s="54"/>
      <c r="G133" s="54"/>
      <c r="H133" s="54"/>
      <c r="I133" s="54"/>
      <c r="J133" s="54"/>
      <c r="K133" s="54"/>
      <c r="L133" s="54"/>
    </row>
    <row r="134" spans="1:12" s="57" customFormat="1">
      <c r="A134" s="71"/>
      <c r="F134" s="54"/>
      <c r="G134" s="54"/>
      <c r="H134" s="54"/>
      <c r="I134" s="54"/>
      <c r="J134" s="54"/>
      <c r="K134" s="54"/>
      <c r="L134" s="54"/>
    </row>
    <row r="135" spans="1:12" s="57" customFormat="1">
      <c r="A135" s="71"/>
      <c r="F135" s="54"/>
      <c r="G135" s="54"/>
      <c r="H135" s="54"/>
      <c r="I135" s="54"/>
      <c r="J135" s="54"/>
      <c r="K135" s="54"/>
      <c r="L135" s="54"/>
    </row>
    <row r="136" spans="1:12" s="57" customFormat="1">
      <c r="A136" s="71"/>
      <c r="F136" s="54"/>
      <c r="G136" s="54"/>
      <c r="H136" s="54"/>
      <c r="I136" s="54"/>
      <c r="J136" s="54"/>
      <c r="K136" s="54"/>
      <c r="L136" s="54"/>
    </row>
    <row r="137" spans="1:12" s="57" customFormat="1">
      <c r="A137" s="71"/>
      <c r="F137" s="54"/>
      <c r="G137" s="54"/>
      <c r="H137" s="54"/>
      <c r="I137" s="54"/>
      <c r="J137" s="54"/>
      <c r="K137" s="54"/>
      <c r="L137" s="54"/>
    </row>
    <row r="138" spans="1:12" s="57" customFormat="1">
      <c r="A138" s="71"/>
      <c r="F138" s="54"/>
      <c r="G138" s="54"/>
      <c r="H138" s="54"/>
      <c r="I138" s="54"/>
      <c r="J138" s="54"/>
      <c r="K138" s="54"/>
      <c r="L138" s="54"/>
    </row>
    <row r="139" spans="1:12" s="57" customFormat="1">
      <c r="A139" s="71"/>
      <c r="F139" s="54"/>
      <c r="G139" s="54"/>
      <c r="H139" s="54"/>
      <c r="I139" s="54"/>
      <c r="J139" s="54"/>
      <c r="K139" s="54"/>
      <c r="L139" s="54"/>
    </row>
    <row r="140" spans="1:12" s="57" customFormat="1">
      <c r="A140" s="71"/>
      <c r="F140" s="54"/>
      <c r="G140" s="54"/>
      <c r="H140" s="54"/>
      <c r="I140" s="54"/>
      <c r="J140" s="54"/>
      <c r="K140" s="54"/>
      <c r="L140" s="54"/>
    </row>
    <row r="141" spans="1:12" s="57" customFormat="1">
      <c r="A141" s="71"/>
      <c r="F141" s="54"/>
      <c r="G141" s="54"/>
      <c r="H141" s="54"/>
      <c r="I141" s="54"/>
      <c r="J141" s="54"/>
      <c r="K141" s="54"/>
      <c r="L141" s="54"/>
    </row>
    <row r="142" spans="1:12" s="57" customFormat="1">
      <c r="A142" s="71"/>
      <c r="F142" s="54"/>
      <c r="G142" s="54"/>
      <c r="H142" s="54"/>
      <c r="I142" s="54"/>
      <c r="J142" s="54"/>
      <c r="K142" s="54"/>
      <c r="L142" s="54"/>
    </row>
    <row r="143" spans="1:12" s="57" customFormat="1">
      <c r="A143" s="71"/>
      <c r="F143" s="54"/>
      <c r="G143" s="54"/>
      <c r="H143" s="54"/>
      <c r="I143" s="54"/>
      <c r="J143" s="54"/>
      <c r="K143" s="54"/>
      <c r="L143" s="54"/>
    </row>
    <row r="144" spans="1:12" s="57" customFormat="1">
      <c r="A144" s="71"/>
      <c r="F144" s="54"/>
      <c r="G144" s="54"/>
      <c r="H144" s="54"/>
      <c r="I144" s="54"/>
      <c r="J144" s="54"/>
      <c r="K144" s="54"/>
      <c r="L144" s="54"/>
    </row>
    <row r="145" spans="1:12" s="57" customFormat="1">
      <c r="A145" s="71"/>
      <c r="F145" s="54"/>
      <c r="G145" s="54"/>
      <c r="H145" s="54"/>
      <c r="I145" s="54"/>
      <c r="J145" s="54"/>
      <c r="K145" s="54"/>
      <c r="L145" s="54"/>
    </row>
    <row r="146" spans="1:12" s="57" customFormat="1">
      <c r="A146" s="71"/>
      <c r="F146" s="54"/>
      <c r="G146" s="54"/>
      <c r="H146" s="54"/>
      <c r="I146" s="54"/>
      <c r="J146" s="54"/>
      <c r="K146" s="54"/>
      <c r="L146" s="54"/>
    </row>
    <row r="147" spans="1:12" s="57" customFormat="1">
      <c r="A147" s="71"/>
      <c r="F147" s="54"/>
      <c r="G147" s="54"/>
      <c r="H147" s="54"/>
      <c r="I147" s="54"/>
      <c r="J147" s="54"/>
      <c r="K147" s="54"/>
      <c r="L147" s="54"/>
    </row>
    <row r="148" spans="1:12" s="57" customFormat="1">
      <c r="A148" s="71"/>
      <c r="F148" s="54"/>
      <c r="G148" s="54"/>
      <c r="H148" s="54"/>
      <c r="I148" s="54"/>
      <c r="J148" s="54"/>
      <c r="K148" s="54"/>
      <c r="L148" s="54"/>
    </row>
    <row r="149" spans="1:12" s="57" customFormat="1">
      <c r="A149" s="71"/>
      <c r="F149" s="54"/>
      <c r="G149" s="54"/>
      <c r="H149" s="54"/>
      <c r="I149" s="54"/>
      <c r="J149" s="54"/>
      <c r="K149" s="54"/>
      <c r="L149" s="54"/>
    </row>
    <row r="150" spans="1:12" s="57" customFormat="1">
      <c r="A150" s="71"/>
      <c r="F150" s="54"/>
      <c r="G150" s="54"/>
      <c r="H150" s="54"/>
      <c r="I150" s="54"/>
      <c r="J150" s="54"/>
      <c r="K150" s="54"/>
      <c r="L150" s="54"/>
    </row>
    <row r="151" spans="1:12" s="57" customFormat="1">
      <c r="A151" s="71"/>
      <c r="F151" s="54"/>
      <c r="G151" s="54"/>
      <c r="H151" s="54"/>
      <c r="I151" s="54"/>
      <c r="J151" s="54"/>
      <c r="K151" s="54"/>
      <c r="L151" s="54"/>
    </row>
    <row r="152" spans="1:12" s="57" customFormat="1">
      <c r="A152" s="71"/>
      <c r="F152" s="54"/>
      <c r="G152" s="54"/>
      <c r="H152" s="54"/>
      <c r="I152" s="54"/>
      <c r="J152" s="54"/>
      <c r="K152" s="54"/>
      <c r="L152" s="54"/>
    </row>
    <row r="153" spans="1:12" s="57" customFormat="1">
      <c r="A153" s="71"/>
      <c r="F153" s="54"/>
      <c r="G153" s="54"/>
      <c r="H153" s="54"/>
      <c r="I153" s="54"/>
      <c r="J153" s="54"/>
      <c r="K153" s="54"/>
      <c r="L153" s="54"/>
    </row>
    <row r="154" spans="1:12" s="57" customFormat="1">
      <c r="A154" s="71"/>
      <c r="F154" s="54"/>
      <c r="G154" s="54"/>
      <c r="H154" s="54"/>
      <c r="I154" s="54"/>
      <c r="J154" s="54"/>
      <c r="K154" s="54"/>
      <c r="L154" s="54"/>
    </row>
    <row r="155" spans="1:12" s="57" customFormat="1">
      <c r="A155" s="71"/>
      <c r="F155" s="54"/>
      <c r="G155" s="54"/>
      <c r="H155" s="54"/>
      <c r="I155" s="54"/>
      <c r="J155" s="54"/>
      <c r="K155" s="54"/>
      <c r="L155" s="54"/>
    </row>
    <row r="156" spans="1:12" s="57" customFormat="1">
      <c r="A156" s="71"/>
      <c r="F156" s="54"/>
      <c r="G156" s="54"/>
      <c r="H156" s="54"/>
      <c r="I156" s="54"/>
      <c r="J156" s="54"/>
      <c r="K156" s="54"/>
      <c r="L156" s="54"/>
    </row>
    <row r="157" spans="1:12" s="57" customFormat="1">
      <c r="A157" s="71"/>
      <c r="F157" s="54"/>
      <c r="G157" s="54"/>
      <c r="H157" s="54"/>
      <c r="I157" s="54"/>
      <c r="J157" s="54"/>
      <c r="K157" s="54"/>
      <c r="L157" s="54"/>
    </row>
    <row r="158" spans="1:12" s="57" customFormat="1">
      <c r="A158" s="71"/>
      <c r="F158" s="54"/>
      <c r="G158" s="54"/>
      <c r="H158" s="54"/>
      <c r="I158" s="54"/>
      <c r="J158" s="54"/>
      <c r="K158" s="54"/>
      <c r="L158" s="54"/>
    </row>
    <row r="159" spans="1:12" s="57" customFormat="1">
      <c r="A159" s="71"/>
      <c r="F159" s="54"/>
      <c r="G159" s="54"/>
      <c r="H159" s="54"/>
      <c r="I159" s="54"/>
      <c r="J159" s="54"/>
      <c r="K159" s="54"/>
      <c r="L159" s="54"/>
    </row>
    <row r="160" spans="1:12" s="57" customFormat="1">
      <c r="A160" s="71"/>
      <c r="F160" s="54"/>
      <c r="G160" s="54"/>
      <c r="H160" s="54"/>
      <c r="I160" s="54"/>
      <c r="J160" s="54"/>
      <c r="K160" s="54"/>
      <c r="L160" s="54"/>
    </row>
    <row r="161" spans="1:12" s="57" customFormat="1">
      <c r="A161" s="71"/>
      <c r="F161" s="54"/>
      <c r="G161" s="54"/>
      <c r="H161" s="54"/>
      <c r="I161" s="54"/>
      <c r="J161" s="54"/>
      <c r="K161" s="54"/>
      <c r="L161" s="54"/>
    </row>
    <row r="162" spans="1:12" s="57" customFormat="1">
      <c r="A162" s="71"/>
      <c r="F162" s="54"/>
      <c r="G162" s="54"/>
      <c r="H162" s="54"/>
      <c r="I162" s="54"/>
      <c r="J162" s="54"/>
      <c r="K162" s="54"/>
      <c r="L162" s="54"/>
    </row>
    <row r="163" spans="1:12" s="57" customFormat="1">
      <c r="A163" s="71"/>
      <c r="F163" s="54"/>
      <c r="G163" s="54"/>
      <c r="H163" s="54"/>
      <c r="I163" s="54"/>
      <c r="J163" s="54"/>
      <c r="K163" s="54"/>
      <c r="L163" s="54"/>
    </row>
    <row r="164" spans="1:12" s="57" customFormat="1">
      <c r="A164" s="71"/>
      <c r="F164" s="54"/>
      <c r="G164" s="54"/>
      <c r="H164" s="54"/>
      <c r="I164" s="54"/>
      <c r="J164" s="54"/>
      <c r="K164" s="54"/>
      <c r="L164" s="54"/>
    </row>
    <row r="165" spans="1:12" s="57" customFormat="1">
      <c r="A165" s="71"/>
      <c r="F165" s="54"/>
      <c r="G165" s="54"/>
      <c r="H165" s="54"/>
      <c r="I165" s="54"/>
      <c r="J165" s="54"/>
      <c r="K165" s="54"/>
      <c r="L165" s="54"/>
    </row>
    <row r="166" spans="1:12" s="57" customFormat="1">
      <c r="A166" s="71"/>
      <c r="F166" s="54"/>
      <c r="G166" s="54"/>
      <c r="H166" s="54"/>
      <c r="I166" s="54"/>
      <c r="J166" s="54"/>
      <c r="K166" s="54"/>
      <c r="L166" s="54"/>
    </row>
    <row r="167" spans="1:12" s="57" customFormat="1">
      <c r="A167" s="71"/>
      <c r="F167" s="54"/>
      <c r="G167" s="54"/>
      <c r="H167" s="54"/>
      <c r="I167" s="54"/>
      <c r="J167" s="54"/>
      <c r="K167" s="54"/>
      <c r="L167" s="54"/>
    </row>
    <row r="168" spans="1:12" s="57" customFormat="1">
      <c r="A168" s="71"/>
      <c r="F168" s="54"/>
      <c r="G168" s="54"/>
      <c r="H168" s="54"/>
      <c r="I168" s="54"/>
      <c r="J168" s="54"/>
      <c r="K168" s="54"/>
      <c r="L168" s="54"/>
    </row>
    <row r="169" spans="1:12" s="57" customFormat="1">
      <c r="A169" s="71"/>
      <c r="F169" s="54"/>
      <c r="G169" s="54"/>
      <c r="H169" s="54"/>
      <c r="I169" s="54"/>
      <c r="J169" s="54"/>
      <c r="K169" s="54"/>
      <c r="L169" s="54"/>
    </row>
    <row r="170" spans="1:12" s="57" customFormat="1">
      <c r="A170" s="71"/>
      <c r="F170" s="54"/>
      <c r="G170" s="54"/>
      <c r="H170" s="54"/>
      <c r="I170" s="54"/>
      <c r="J170" s="54"/>
      <c r="K170" s="54"/>
      <c r="L170" s="54"/>
    </row>
    <row r="171" spans="1:12" s="57" customFormat="1">
      <c r="A171" s="71"/>
      <c r="F171" s="54"/>
      <c r="G171" s="54"/>
      <c r="H171" s="54"/>
      <c r="I171" s="54"/>
      <c r="J171" s="54"/>
      <c r="K171" s="54"/>
      <c r="L171" s="54"/>
    </row>
    <row r="172" spans="1:12" s="57" customFormat="1">
      <c r="A172" s="71"/>
      <c r="F172" s="54"/>
      <c r="G172" s="54"/>
      <c r="H172" s="54"/>
      <c r="I172" s="54"/>
      <c r="J172" s="54"/>
      <c r="K172" s="54"/>
      <c r="L172" s="54"/>
    </row>
    <row r="173" spans="1:12" s="57" customFormat="1">
      <c r="A173" s="71"/>
      <c r="F173" s="54"/>
      <c r="G173" s="54"/>
      <c r="H173" s="54"/>
      <c r="I173" s="54"/>
      <c r="J173" s="54"/>
      <c r="K173" s="54"/>
      <c r="L173" s="54"/>
    </row>
    <row r="174" spans="1:12" s="57" customFormat="1">
      <c r="A174" s="71"/>
      <c r="F174" s="54"/>
      <c r="G174" s="54"/>
      <c r="H174" s="54"/>
      <c r="I174" s="54"/>
      <c r="J174" s="54"/>
      <c r="K174" s="54"/>
      <c r="L174" s="54"/>
    </row>
    <row r="175" spans="1:12" s="57" customFormat="1">
      <c r="A175" s="71"/>
      <c r="F175" s="54"/>
      <c r="G175" s="54"/>
      <c r="H175" s="54"/>
      <c r="I175" s="54"/>
      <c r="J175" s="54"/>
      <c r="K175" s="54"/>
      <c r="L175" s="54"/>
    </row>
    <row r="176" spans="1:12" s="57" customFormat="1">
      <c r="A176" s="71"/>
      <c r="F176" s="54"/>
      <c r="G176" s="54"/>
      <c r="H176" s="54"/>
      <c r="I176" s="54"/>
      <c r="J176" s="54"/>
      <c r="K176" s="54"/>
      <c r="L176" s="54"/>
    </row>
    <row r="177" spans="1:12" s="57" customFormat="1">
      <c r="A177" s="71"/>
      <c r="F177" s="54"/>
      <c r="G177" s="54"/>
      <c r="H177" s="54"/>
      <c r="I177" s="54"/>
      <c r="J177" s="54"/>
      <c r="K177" s="54"/>
      <c r="L177" s="54"/>
    </row>
    <row r="178" spans="1:12" s="57" customFormat="1">
      <c r="A178" s="71"/>
      <c r="F178" s="54"/>
      <c r="G178" s="54"/>
      <c r="H178" s="54"/>
      <c r="I178" s="54"/>
      <c r="J178" s="54"/>
      <c r="K178" s="54"/>
      <c r="L178" s="54"/>
    </row>
    <row r="179" spans="1:12" s="57" customFormat="1">
      <c r="A179" s="71"/>
      <c r="F179" s="54"/>
      <c r="G179" s="54"/>
      <c r="H179" s="54"/>
      <c r="I179" s="54"/>
      <c r="J179" s="54"/>
      <c r="K179" s="54"/>
      <c r="L179" s="54"/>
    </row>
    <row r="180" spans="1:12" s="57" customFormat="1">
      <c r="A180" s="71"/>
      <c r="F180" s="54"/>
      <c r="G180" s="54"/>
      <c r="H180" s="54"/>
      <c r="I180" s="54"/>
      <c r="J180" s="54"/>
      <c r="K180" s="54"/>
      <c r="L180" s="54"/>
    </row>
    <row r="181" spans="1:12" s="57" customFormat="1">
      <c r="A181" s="71"/>
      <c r="F181" s="54"/>
      <c r="G181" s="54"/>
      <c r="H181" s="54"/>
      <c r="I181" s="54"/>
      <c r="J181" s="54"/>
      <c r="K181" s="54"/>
      <c r="L181" s="54"/>
    </row>
    <row r="182" spans="1:12" s="57" customFormat="1">
      <c r="A182" s="71"/>
      <c r="F182" s="54"/>
      <c r="G182" s="54"/>
      <c r="H182" s="54"/>
      <c r="I182" s="54"/>
      <c r="J182" s="54"/>
      <c r="K182" s="54"/>
      <c r="L182" s="54"/>
    </row>
    <row r="183" spans="1:12" s="57" customFormat="1">
      <c r="A183" s="71"/>
      <c r="F183" s="54"/>
      <c r="G183" s="54"/>
      <c r="H183" s="54"/>
      <c r="I183" s="54"/>
      <c r="J183" s="54"/>
      <c r="K183" s="54"/>
      <c r="L183" s="54"/>
    </row>
    <row r="184" spans="1:12" s="57" customFormat="1">
      <c r="A184" s="71"/>
      <c r="F184" s="54"/>
      <c r="G184" s="54"/>
      <c r="H184" s="54"/>
      <c r="I184" s="54"/>
      <c r="J184" s="54"/>
      <c r="K184" s="54"/>
      <c r="L184" s="54"/>
    </row>
    <row r="185" spans="1:12" s="57" customFormat="1">
      <c r="A185" s="71"/>
      <c r="F185" s="54"/>
      <c r="G185" s="54"/>
      <c r="H185" s="54"/>
      <c r="I185" s="54"/>
      <c r="J185" s="54"/>
      <c r="K185" s="54"/>
      <c r="L185" s="54"/>
    </row>
    <row r="186" spans="1:12" s="57" customFormat="1">
      <c r="A186" s="71"/>
      <c r="F186" s="54"/>
      <c r="G186" s="54"/>
      <c r="H186" s="54"/>
      <c r="I186" s="54"/>
      <c r="J186" s="54"/>
      <c r="K186" s="54"/>
      <c r="L186" s="54"/>
    </row>
    <row r="187" spans="1:12" s="57" customFormat="1">
      <c r="A187" s="71"/>
      <c r="F187" s="54"/>
      <c r="G187" s="54"/>
      <c r="H187" s="54"/>
      <c r="I187" s="54"/>
      <c r="J187" s="54"/>
      <c r="K187" s="54"/>
      <c r="L187" s="54"/>
    </row>
    <row r="188" spans="1:12" s="57" customFormat="1">
      <c r="A188" s="71"/>
      <c r="F188" s="54"/>
      <c r="G188" s="54"/>
      <c r="H188" s="54"/>
      <c r="I188" s="54"/>
      <c r="J188" s="54"/>
      <c r="K188" s="54"/>
      <c r="L188" s="54"/>
    </row>
    <row r="189" spans="1:12" s="57" customFormat="1">
      <c r="A189" s="71"/>
      <c r="F189" s="54"/>
      <c r="G189" s="54"/>
      <c r="H189" s="54"/>
      <c r="I189" s="54"/>
      <c r="J189" s="54"/>
      <c r="K189" s="54"/>
      <c r="L189" s="54"/>
    </row>
    <row r="190" spans="1:12" s="57" customFormat="1">
      <c r="A190" s="71"/>
      <c r="F190" s="54"/>
      <c r="G190" s="54"/>
      <c r="H190" s="54"/>
      <c r="I190" s="54"/>
      <c r="J190" s="54"/>
      <c r="K190" s="54"/>
      <c r="L190" s="54"/>
    </row>
    <row r="191" spans="1:12" s="57" customFormat="1">
      <c r="A191" s="71"/>
      <c r="F191" s="54"/>
      <c r="G191" s="54"/>
      <c r="H191" s="54"/>
      <c r="I191" s="54"/>
      <c r="J191" s="54"/>
      <c r="K191" s="54"/>
      <c r="L191" s="54"/>
    </row>
    <row r="192" spans="1:12" s="57" customFormat="1">
      <c r="A192" s="71"/>
      <c r="F192" s="54"/>
      <c r="G192" s="54"/>
      <c r="H192" s="54"/>
      <c r="I192" s="54"/>
      <c r="J192" s="54"/>
      <c r="K192" s="54"/>
      <c r="L192" s="54"/>
    </row>
    <row r="193" spans="1:12" s="57" customFormat="1">
      <c r="A193" s="71"/>
      <c r="F193" s="54"/>
      <c r="G193" s="54"/>
      <c r="H193" s="54"/>
      <c r="I193" s="54"/>
      <c r="J193" s="54"/>
      <c r="K193" s="54"/>
      <c r="L193" s="54"/>
    </row>
    <row r="194" spans="1:12" s="57" customFormat="1">
      <c r="A194" s="71"/>
      <c r="F194" s="54"/>
      <c r="G194" s="54"/>
      <c r="H194" s="54"/>
      <c r="I194" s="54"/>
      <c r="J194" s="54"/>
      <c r="K194" s="54"/>
      <c r="L194" s="54"/>
    </row>
    <row r="195" spans="1:12" s="57" customFormat="1">
      <c r="A195" s="71"/>
      <c r="F195" s="54"/>
      <c r="G195" s="54"/>
      <c r="H195" s="54"/>
      <c r="I195" s="54"/>
      <c r="J195" s="54"/>
      <c r="K195" s="54"/>
      <c r="L195" s="54"/>
    </row>
    <row r="196" spans="1:12" s="57" customFormat="1">
      <c r="A196" s="71"/>
      <c r="F196" s="54"/>
      <c r="G196" s="54"/>
      <c r="H196" s="54"/>
      <c r="I196" s="54"/>
      <c r="J196" s="54"/>
      <c r="K196" s="54"/>
      <c r="L196" s="54"/>
    </row>
  </sheetData>
  <mergeCells count="15">
    <mergeCell ref="A6:J6"/>
    <mergeCell ref="A19:J19"/>
    <mergeCell ref="C47:F47"/>
    <mergeCell ref="H47:J47"/>
    <mergeCell ref="C48:F48"/>
    <mergeCell ref="H48:J48"/>
    <mergeCell ref="A1:J1"/>
    <mergeCell ref="A3:A4"/>
    <mergeCell ref="B3:B4"/>
    <mergeCell ref="C3:C4"/>
    <mergeCell ref="D3:D4"/>
    <mergeCell ref="E3:E4"/>
    <mergeCell ref="F3:F4"/>
    <mergeCell ref="G3:J3"/>
    <mergeCell ref="I2:J2"/>
  </mergeCells>
  <phoneticPr fontId="3" type="noConversion"/>
  <pageMargins left="1.1811023622047245" right="0.39370078740157483" top="0.78740157480314965" bottom="0.78740157480314965" header="0.39370078740157483" footer="0.11811023622047245"/>
  <pageSetup paperSize="9" scale="56" fitToHeight="2" orientation="landscape" verticalDpi="300" r:id="rId1"/>
  <headerFooter alignWithMargins="0">
    <oddHeader>&amp;C&amp;"Times New Roman,обычный"&amp;14 
7&amp;R
&amp;"Times New Roman,обычный"&amp;14Продовження додатка 1
Таблиця 2</oddHeader>
  </headerFooter>
  <rowBreaks count="1" manualBreakCount="1">
    <brk id="29" max="9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</sheetPr>
  <dimension ref="A1:J105"/>
  <sheetViews>
    <sheetView view="pageLayout" topLeftCell="A8" zoomScale="75" zoomScaleNormal="75" zoomScaleSheetLayoutView="50" zoomScalePageLayoutView="75" workbookViewId="0">
      <pane ySplit="1185" topLeftCell="A49"/>
      <selection activeCell="A5" sqref="A5"/>
      <selection pane="bottomLeft" activeCell="D54" sqref="D54"/>
    </sheetView>
  </sheetViews>
  <sheetFormatPr defaultColWidth="9.140625" defaultRowHeight="18.75"/>
  <cols>
    <col min="1" max="1" width="93.28515625" style="2" customWidth="1"/>
    <col min="2" max="2" width="15" style="2" customWidth="1"/>
    <col min="3" max="3" width="13.42578125" style="2" customWidth="1"/>
    <col min="4" max="10" width="16" style="2" customWidth="1"/>
    <col min="11" max="16384" width="9.140625" style="2"/>
  </cols>
  <sheetData>
    <row r="1" spans="1:10">
      <c r="A1" s="214" t="s">
        <v>337</v>
      </c>
      <c r="B1" s="214"/>
      <c r="C1" s="214"/>
      <c r="D1" s="214"/>
      <c r="E1" s="214"/>
      <c r="F1" s="214"/>
      <c r="G1" s="214"/>
      <c r="H1" s="214"/>
      <c r="I1" s="214"/>
      <c r="J1" s="214"/>
    </row>
    <row r="2" spans="1:10">
      <c r="A2" s="14"/>
      <c r="B2" s="14"/>
      <c r="C2" s="14"/>
      <c r="D2" s="14"/>
      <c r="E2" s="14"/>
      <c r="F2" s="14"/>
      <c r="G2" s="14"/>
      <c r="H2" s="14"/>
      <c r="I2" s="242" t="s">
        <v>461</v>
      </c>
      <c r="J2" s="242"/>
    </row>
    <row r="3" spans="1:10" ht="48" customHeight="1">
      <c r="A3" s="240" t="s">
        <v>205</v>
      </c>
      <c r="B3" s="235" t="s">
        <v>0</v>
      </c>
      <c r="C3" s="235" t="s">
        <v>34</v>
      </c>
      <c r="D3" s="235" t="s">
        <v>66</v>
      </c>
      <c r="E3" s="235" t="s">
        <v>148</v>
      </c>
      <c r="F3" s="211" t="s">
        <v>24</v>
      </c>
      <c r="G3" s="211" t="s">
        <v>159</v>
      </c>
      <c r="H3" s="211"/>
      <c r="I3" s="211"/>
      <c r="J3" s="211"/>
    </row>
    <row r="4" spans="1:10" ht="38.25" customHeight="1">
      <c r="A4" s="241"/>
      <c r="B4" s="235"/>
      <c r="C4" s="235"/>
      <c r="D4" s="235"/>
      <c r="E4" s="235"/>
      <c r="F4" s="211"/>
      <c r="G4" s="16" t="s">
        <v>160</v>
      </c>
      <c r="H4" s="16" t="s">
        <v>161</v>
      </c>
      <c r="I4" s="16" t="s">
        <v>162</v>
      </c>
      <c r="J4" s="16" t="s">
        <v>75</v>
      </c>
    </row>
    <row r="5" spans="1:10" ht="18" customHeight="1">
      <c r="A5" s="8">
        <v>1</v>
      </c>
      <c r="B5" s="16">
        <v>2</v>
      </c>
      <c r="C5" s="16">
        <v>3</v>
      </c>
      <c r="D5" s="16">
        <v>4</v>
      </c>
      <c r="E5" s="16">
        <v>5</v>
      </c>
      <c r="F5" s="16">
        <v>6</v>
      </c>
      <c r="G5" s="16">
        <v>7</v>
      </c>
      <c r="H5" s="16">
        <v>8</v>
      </c>
      <c r="I5" s="16">
        <v>9</v>
      </c>
      <c r="J5" s="16">
        <v>10</v>
      </c>
    </row>
    <row r="6" spans="1:10" s="70" customFormat="1" ht="20.100000000000001" customHeight="1">
      <c r="A6" s="161" t="s">
        <v>143</v>
      </c>
      <c r="B6" s="142"/>
      <c r="C6" s="143"/>
      <c r="D6" s="143"/>
      <c r="E6" s="143"/>
      <c r="F6" s="143"/>
      <c r="G6" s="143"/>
      <c r="H6" s="143"/>
      <c r="I6" s="143"/>
      <c r="J6" s="144"/>
    </row>
    <row r="7" spans="1:10" ht="20.100000000000001" customHeight="1">
      <c r="A7" s="152" t="s">
        <v>292</v>
      </c>
      <c r="B7" s="145">
        <v>3000</v>
      </c>
      <c r="C7" s="155"/>
      <c r="D7" s="155"/>
      <c r="E7" s="155"/>
      <c r="F7" s="159">
        <v>16052</v>
      </c>
      <c r="G7" s="158">
        <v>3520</v>
      </c>
      <c r="H7" s="158">
        <v>3380</v>
      </c>
      <c r="I7" s="158">
        <v>4679</v>
      </c>
      <c r="J7" s="158">
        <v>4473</v>
      </c>
    </row>
    <row r="8" spans="1:10" ht="20.100000000000001" customHeight="1">
      <c r="A8" s="9" t="s">
        <v>378</v>
      </c>
      <c r="B8" s="10">
        <v>3010</v>
      </c>
      <c r="C8" s="121"/>
      <c r="D8" s="121"/>
      <c r="E8" s="121"/>
      <c r="F8" s="126">
        <v>13377</v>
      </c>
      <c r="G8" s="158">
        <v>2939</v>
      </c>
      <c r="H8" s="158">
        <v>2817</v>
      </c>
      <c r="I8" s="158">
        <v>3899</v>
      </c>
      <c r="J8" s="158">
        <v>3722</v>
      </c>
    </row>
    <row r="9" spans="1:10" ht="20.100000000000001" customHeight="1">
      <c r="A9" s="9" t="s">
        <v>293</v>
      </c>
      <c r="B9" s="10">
        <v>3020</v>
      </c>
      <c r="C9" s="121"/>
      <c r="D9" s="121"/>
      <c r="E9" s="121"/>
      <c r="F9" s="126"/>
      <c r="G9" s="121"/>
      <c r="H9" s="121"/>
      <c r="I9" s="121"/>
      <c r="J9" s="121"/>
    </row>
    <row r="10" spans="1:10" ht="20.100000000000001" customHeight="1">
      <c r="A10" s="9" t="s">
        <v>294</v>
      </c>
      <c r="B10" s="10">
        <v>3021</v>
      </c>
      <c r="C10" s="121"/>
      <c r="D10" s="121"/>
      <c r="E10" s="121"/>
      <c r="F10" s="126">
        <v>2675</v>
      </c>
      <c r="G10" s="121">
        <v>581</v>
      </c>
      <c r="H10" s="121">
        <v>563</v>
      </c>
      <c r="I10" s="121">
        <v>780</v>
      </c>
      <c r="J10" s="121">
        <v>751</v>
      </c>
    </row>
    <row r="11" spans="1:10" ht="20.100000000000001" customHeight="1">
      <c r="A11" s="9" t="s">
        <v>400</v>
      </c>
      <c r="B11" s="10">
        <v>3030</v>
      </c>
      <c r="C11" s="121"/>
      <c r="D11" s="121"/>
      <c r="E11" s="121"/>
      <c r="F11" s="126"/>
      <c r="G11" s="121"/>
      <c r="H11" s="121"/>
      <c r="I11" s="121"/>
      <c r="J11" s="121"/>
    </row>
    <row r="12" spans="1:10">
      <c r="A12" s="9" t="s">
        <v>295</v>
      </c>
      <c r="B12" s="10">
        <v>3040</v>
      </c>
      <c r="C12" s="121"/>
      <c r="D12" s="121"/>
      <c r="E12" s="121"/>
      <c r="F12" s="126"/>
      <c r="G12" s="121"/>
      <c r="H12" s="121"/>
      <c r="I12" s="121"/>
      <c r="J12" s="121"/>
    </row>
    <row r="13" spans="1:10">
      <c r="A13" s="9" t="s">
        <v>99</v>
      </c>
      <c r="B13" s="10">
        <v>3050</v>
      </c>
      <c r="C13" s="126"/>
      <c r="D13" s="126"/>
      <c r="E13" s="126"/>
      <c r="F13" s="126"/>
      <c r="G13" s="126"/>
      <c r="H13" s="126"/>
      <c r="I13" s="126"/>
      <c r="J13" s="126"/>
    </row>
    <row r="14" spans="1:10" ht="20.100000000000001" customHeight="1">
      <c r="A14" s="9" t="s">
        <v>97</v>
      </c>
      <c r="B14" s="7">
        <v>3051</v>
      </c>
      <c r="C14" s="121"/>
      <c r="D14" s="121"/>
      <c r="E14" s="121"/>
      <c r="F14" s="126"/>
      <c r="G14" s="121"/>
      <c r="H14" s="121"/>
      <c r="I14" s="121"/>
      <c r="J14" s="121"/>
    </row>
    <row r="15" spans="1:10" ht="20.100000000000001" customHeight="1">
      <c r="A15" s="9" t="s">
        <v>100</v>
      </c>
      <c r="B15" s="7">
        <v>3052</v>
      </c>
      <c r="C15" s="121"/>
      <c r="D15" s="121"/>
      <c r="E15" s="121"/>
      <c r="F15" s="126"/>
      <c r="G15" s="121"/>
      <c r="H15" s="121"/>
      <c r="I15" s="121"/>
      <c r="J15" s="121"/>
    </row>
    <row r="16" spans="1:10" ht="20.100000000000001" customHeight="1">
      <c r="A16" s="9" t="s">
        <v>122</v>
      </c>
      <c r="B16" s="7">
        <v>3053</v>
      </c>
      <c r="C16" s="121"/>
      <c r="D16" s="121"/>
      <c r="E16" s="121"/>
      <c r="F16" s="126"/>
      <c r="G16" s="121"/>
      <c r="H16" s="121"/>
      <c r="I16" s="121"/>
      <c r="J16" s="121"/>
    </row>
    <row r="17" spans="1:10" ht="20.100000000000001" customHeight="1">
      <c r="A17" s="9" t="s">
        <v>399</v>
      </c>
      <c r="B17" s="10">
        <v>3060</v>
      </c>
      <c r="C17" s="121"/>
      <c r="D17" s="121"/>
      <c r="E17" s="121"/>
      <c r="F17" s="126"/>
      <c r="G17" s="121"/>
      <c r="H17" s="121"/>
      <c r="I17" s="121"/>
      <c r="J17" s="121"/>
    </row>
    <row r="18" spans="1:10" ht="20.100000000000001" customHeight="1">
      <c r="A18" s="11" t="s">
        <v>296</v>
      </c>
      <c r="B18" s="12">
        <v>3100</v>
      </c>
      <c r="C18" s="155"/>
      <c r="D18" s="155"/>
      <c r="E18" s="155"/>
      <c r="F18" s="159">
        <v>15947</v>
      </c>
      <c r="G18" s="155">
        <v>3485</v>
      </c>
      <c r="H18" s="155">
        <v>3350</v>
      </c>
      <c r="I18" s="155">
        <v>4660</v>
      </c>
      <c r="J18" s="155">
        <v>4452</v>
      </c>
    </row>
    <row r="19" spans="1:10" ht="20.100000000000001" customHeight="1">
      <c r="A19" s="9" t="s">
        <v>297</v>
      </c>
      <c r="B19" s="10">
        <v>3110</v>
      </c>
      <c r="C19" s="121"/>
      <c r="D19" s="121"/>
      <c r="E19" s="121"/>
      <c r="F19" s="126">
        <v>3544</v>
      </c>
      <c r="G19" s="121">
        <v>726</v>
      </c>
      <c r="H19" s="121">
        <v>704</v>
      </c>
      <c r="I19" s="121">
        <v>1059</v>
      </c>
      <c r="J19" s="121">
        <v>1055</v>
      </c>
    </row>
    <row r="20" spans="1:10" ht="20.100000000000001" customHeight="1">
      <c r="A20" s="9" t="s">
        <v>298</v>
      </c>
      <c r="B20" s="10">
        <v>3120</v>
      </c>
      <c r="C20" s="121"/>
      <c r="D20" s="121"/>
      <c r="E20" s="121"/>
      <c r="F20" s="126">
        <v>9021</v>
      </c>
      <c r="G20" s="121">
        <v>2102</v>
      </c>
      <c r="H20" s="121">
        <v>1988</v>
      </c>
      <c r="I20" s="121">
        <v>2550</v>
      </c>
      <c r="J20" s="121">
        <v>2381</v>
      </c>
    </row>
    <row r="21" spans="1:10" ht="20.100000000000001" customHeight="1">
      <c r="A21" s="9" t="s">
        <v>98</v>
      </c>
      <c r="B21" s="10">
        <v>3130</v>
      </c>
      <c r="C21" s="126"/>
      <c r="D21" s="126"/>
      <c r="E21" s="126"/>
      <c r="F21" s="126"/>
      <c r="G21" s="126"/>
      <c r="H21" s="126"/>
      <c r="I21" s="126"/>
      <c r="J21" s="126"/>
    </row>
    <row r="22" spans="1:10" ht="20.100000000000001" customHeight="1">
      <c r="A22" s="9" t="s">
        <v>97</v>
      </c>
      <c r="B22" s="7">
        <v>3131</v>
      </c>
      <c r="C22" s="121"/>
      <c r="D22" s="121"/>
      <c r="E22" s="121"/>
      <c r="F22" s="126"/>
      <c r="G22" s="121"/>
      <c r="H22" s="121"/>
      <c r="I22" s="121"/>
      <c r="J22" s="121"/>
    </row>
    <row r="23" spans="1:10" ht="20.100000000000001" customHeight="1">
      <c r="A23" s="9" t="s">
        <v>100</v>
      </c>
      <c r="B23" s="7">
        <v>3132</v>
      </c>
      <c r="C23" s="121"/>
      <c r="D23" s="121"/>
      <c r="E23" s="121"/>
      <c r="F23" s="126"/>
      <c r="G23" s="121"/>
      <c r="H23" s="121"/>
      <c r="I23" s="121"/>
      <c r="J23" s="121"/>
    </row>
    <row r="24" spans="1:10" ht="20.100000000000001" customHeight="1">
      <c r="A24" s="9" t="s">
        <v>122</v>
      </c>
      <c r="B24" s="7">
        <v>3133</v>
      </c>
      <c r="C24" s="121"/>
      <c r="D24" s="121"/>
      <c r="E24" s="121"/>
      <c r="F24" s="126"/>
      <c r="G24" s="121"/>
      <c r="H24" s="121"/>
      <c r="I24" s="121"/>
      <c r="J24" s="121"/>
    </row>
    <row r="25" spans="1:10" ht="20.100000000000001" customHeight="1">
      <c r="A25" s="9" t="s">
        <v>299</v>
      </c>
      <c r="B25" s="10">
        <v>3140</v>
      </c>
      <c r="C25" s="126"/>
      <c r="D25" s="126"/>
      <c r="E25" s="126"/>
      <c r="F25" s="126">
        <v>3369</v>
      </c>
      <c r="G25" s="126">
        <v>654</v>
      </c>
      <c r="H25" s="126">
        <v>655</v>
      </c>
      <c r="I25" s="126">
        <v>1048</v>
      </c>
      <c r="J25" s="126">
        <v>1012</v>
      </c>
    </row>
    <row r="26" spans="1:10" ht="20.100000000000001" customHeight="1">
      <c r="A26" s="9" t="s">
        <v>300</v>
      </c>
      <c r="B26" s="7">
        <v>3141</v>
      </c>
      <c r="C26" s="121"/>
      <c r="D26" s="121"/>
      <c r="E26" s="121"/>
      <c r="F26" s="126">
        <v>19</v>
      </c>
      <c r="G26" s="121">
        <v>7</v>
      </c>
      <c r="H26" s="121">
        <v>5</v>
      </c>
      <c r="I26" s="121">
        <v>3</v>
      </c>
      <c r="J26" s="121">
        <v>4</v>
      </c>
    </row>
    <row r="27" spans="1:10" ht="20.100000000000001" customHeight="1">
      <c r="A27" s="9" t="s">
        <v>301</v>
      </c>
      <c r="B27" s="7">
        <v>3142</v>
      </c>
      <c r="C27" s="121"/>
      <c r="D27" s="121"/>
      <c r="E27" s="121"/>
      <c r="F27" s="126">
        <v>1726</v>
      </c>
      <c r="G27" s="121">
        <v>269</v>
      </c>
      <c r="H27" s="121">
        <v>292</v>
      </c>
      <c r="I27" s="121">
        <v>586</v>
      </c>
      <c r="J27" s="121">
        <v>579</v>
      </c>
    </row>
    <row r="28" spans="1:10" ht="20.100000000000001" customHeight="1">
      <c r="A28" s="9" t="s">
        <v>91</v>
      </c>
      <c r="B28" s="7">
        <v>3143</v>
      </c>
      <c r="C28" s="121"/>
      <c r="D28" s="121"/>
      <c r="E28" s="121"/>
      <c r="F28" s="126"/>
      <c r="G28" s="121"/>
      <c r="H28" s="121"/>
      <c r="I28" s="121"/>
      <c r="J28" s="121"/>
    </row>
    <row r="29" spans="1:10" ht="20.100000000000001" customHeight="1">
      <c r="A29" s="9" t="s">
        <v>302</v>
      </c>
      <c r="B29" s="7">
        <v>3144</v>
      </c>
      <c r="C29" s="121"/>
      <c r="D29" s="121"/>
      <c r="E29" s="121"/>
      <c r="F29" s="126"/>
      <c r="G29" s="121"/>
      <c r="H29" s="121"/>
      <c r="I29" s="121"/>
      <c r="J29" s="121"/>
    </row>
    <row r="30" spans="1:10" ht="20.100000000000001" customHeight="1">
      <c r="A30" s="9" t="s">
        <v>90</v>
      </c>
      <c r="B30" s="7">
        <v>3145</v>
      </c>
      <c r="C30" s="121"/>
      <c r="D30" s="121"/>
      <c r="E30" s="121"/>
      <c r="F30" s="126">
        <v>1624</v>
      </c>
      <c r="G30" s="121">
        <v>378</v>
      </c>
      <c r="H30" s="121">
        <v>358</v>
      </c>
      <c r="I30" s="121">
        <v>459</v>
      </c>
      <c r="J30" s="121">
        <v>429</v>
      </c>
    </row>
    <row r="31" spans="1:10" ht="20.100000000000001" customHeight="1">
      <c r="A31" s="9" t="s">
        <v>303</v>
      </c>
      <c r="B31" s="7">
        <v>3146</v>
      </c>
      <c r="C31" s="126"/>
      <c r="D31" s="126"/>
      <c r="E31" s="126"/>
      <c r="F31" s="126">
        <v>13</v>
      </c>
      <c r="G31" s="126">
        <v>3</v>
      </c>
      <c r="H31" s="126">
        <v>3</v>
      </c>
      <c r="I31" s="126">
        <v>3</v>
      </c>
      <c r="J31" s="126">
        <v>4</v>
      </c>
    </row>
    <row r="32" spans="1:10" ht="19.5" customHeight="1">
      <c r="A32" s="187" t="s">
        <v>304</v>
      </c>
      <c r="B32" s="7" t="s">
        <v>305</v>
      </c>
      <c r="C32" s="121"/>
      <c r="D32" s="121"/>
      <c r="E32" s="121"/>
      <c r="F32" s="126">
        <v>13</v>
      </c>
      <c r="G32" s="121">
        <v>3</v>
      </c>
      <c r="H32" s="121">
        <v>3</v>
      </c>
      <c r="I32" s="121">
        <v>3</v>
      </c>
      <c r="J32" s="121">
        <v>4</v>
      </c>
    </row>
    <row r="33" spans="1:10">
      <c r="A33" s="187" t="s">
        <v>304</v>
      </c>
      <c r="B33" s="7" t="s">
        <v>306</v>
      </c>
      <c r="C33" s="121"/>
      <c r="D33" s="121"/>
      <c r="E33" s="121"/>
      <c r="F33" s="126"/>
      <c r="G33" s="121"/>
      <c r="H33" s="121"/>
      <c r="I33" s="121"/>
      <c r="J33" s="121"/>
    </row>
    <row r="34" spans="1:10" ht="20.100000000000001" customHeight="1">
      <c r="A34" s="9" t="s">
        <v>415</v>
      </c>
      <c r="B34" s="7">
        <v>3150</v>
      </c>
      <c r="C34" s="121"/>
      <c r="D34" s="121"/>
      <c r="E34" s="121"/>
      <c r="F34" s="126"/>
      <c r="G34" s="121"/>
      <c r="H34" s="121"/>
      <c r="I34" s="121"/>
      <c r="J34" s="121"/>
    </row>
    <row r="35" spans="1:10" ht="20.100000000000001" customHeight="1">
      <c r="A35" s="9" t="s">
        <v>307</v>
      </c>
      <c r="B35" s="10">
        <v>3160</v>
      </c>
      <c r="C35" s="121"/>
      <c r="D35" s="121"/>
      <c r="E35" s="121"/>
      <c r="F35" s="126"/>
      <c r="G35" s="121"/>
      <c r="H35" s="121"/>
      <c r="I35" s="121"/>
      <c r="J35" s="121"/>
    </row>
    <row r="36" spans="1:10" ht="41.45" customHeight="1">
      <c r="A36" s="9" t="s">
        <v>416</v>
      </c>
      <c r="B36" s="10">
        <v>3170</v>
      </c>
      <c r="C36" s="121"/>
      <c r="D36" s="121"/>
      <c r="E36" s="121"/>
      <c r="F36" s="126"/>
      <c r="G36" s="121"/>
      <c r="H36" s="121"/>
      <c r="I36" s="121"/>
      <c r="J36" s="121"/>
    </row>
    <row r="37" spans="1:10" ht="20.100000000000001" customHeight="1">
      <c r="A37" s="11" t="s">
        <v>261</v>
      </c>
      <c r="B37" s="12">
        <v>3195</v>
      </c>
      <c r="C37" s="155"/>
      <c r="D37" s="155"/>
      <c r="E37" s="155"/>
      <c r="F37" s="159"/>
      <c r="G37" s="155"/>
      <c r="H37" s="155"/>
      <c r="I37" s="155"/>
      <c r="J37" s="155"/>
    </row>
    <row r="38" spans="1:10" ht="20.100000000000001" customHeight="1">
      <c r="A38" s="161" t="s">
        <v>144</v>
      </c>
      <c r="B38" s="142"/>
      <c r="C38" s="143"/>
      <c r="D38" s="143"/>
      <c r="E38" s="143"/>
      <c r="F38" s="143"/>
      <c r="G38" s="143"/>
      <c r="H38" s="143"/>
      <c r="I38" s="143"/>
      <c r="J38" s="144"/>
    </row>
    <row r="39" spans="1:10" ht="20.100000000000001" customHeight="1">
      <c r="A39" s="152" t="s">
        <v>308</v>
      </c>
      <c r="B39" s="145">
        <v>3200</v>
      </c>
      <c r="C39" s="155"/>
      <c r="D39" s="155"/>
      <c r="E39" s="155"/>
      <c r="F39" s="159"/>
      <c r="G39" s="155"/>
      <c r="H39" s="155"/>
      <c r="I39" s="155"/>
      <c r="J39" s="155"/>
    </row>
    <row r="40" spans="1:10" ht="20.100000000000001" customHeight="1">
      <c r="A40" s="9" t="s">
        <v>309</v>
      </c>
      <c r="B40" s="7">
        <v>3210</v>
      </c>
      <c r="C40" s="121"/>
      <c r="D40" s="121"/>
      <c r="E40" s="121"/>
      <c r="F40" s="126"/>
      <c r="G40" s="121"/>
      <c r="H40" s="121"/>
      <c r="I40" s="121"/>
      <c r="J40" s="121"/>
    </row>
    <row r="41" spans="1:10" ht="20.100000000000001" customHeight="1">
      <c r="A41" s="9" t="s">
        <v>310</v>
      </c>
      <c r="B41" s="10">
        <v>3220</v>
      </c>
      <c r="C41" s="121"/>
      <c r="D41" s="121"/>
      <c r="E41" s="121"/>
      <c r="F41" s="126"/>
      <c r="G41" s="121"/>
      <c r="H41" s="121"/>
      <c r="I41" s="121"/>
      <c r="J41" s="121"/>
    </row>
    <row r="42" spans="1:10" ht="20.100000000000001" customHeight="1">
      <c r="A42" s="9" t="s">
        <v>55</v>
      </c>
      <c r="B42" s="10">
        <v>3230</v>
      </c>
      <c r="C42" s="121"/>
      <c r="D42" s="121"/>
      <c r="E42" s="121"/>
      <c r="F42" s="126"/>
      <c r="G42" s="121"/>
      <c r="H42" s="121"/>
      <c r="I42" s="121"/>
      <c r="J42" s="121"/>
    </row>
    <row r="43" spans="1:10" ht="20.100000000000001" customHeight="1">
      <c r="A43" s="9" t="s">
        <v>379</v>
      </c>
      <c r="B43" s="10">
        <v>3240</v>
      </c>
      <c r="C43" s="121"/>
      <c r="D43" s="121"/>
      <c r="E43" s="121"/>
      <c r="F43" s="126"/>
      <c r="G43" s="121"/>
      <c r="H43" s="121"/>
      <c r="I43" s="121"/>
      <c r="J43" s="121"/>
    </row>
    <row r="44" spans="1:10" ht="20.100000000000001" customHeight="1">
      <c r="A44" s="11" t="s">
        <v>311</v>
      </c>
      <c r="B44" s="12">
        <v>3255</v>
      </c>
      <c r="C44" s="155"/>
      <c r="D44" s="155"/>
      <c r="E44" s="155"/>
      <c r="F44" s="159"/>
      <c r="G44" s="155"/>
      <c r="H44" s="155"/>
      <c r="I44" s="155"/>
      <c r="J44" s="155"/>
    </row>
    <row r="45" spans="1:10" ht="20.100000000000001" customHeight="1">
      <c r="A45" s="9" t="s">
        <v>380</v>
      </c>
      <c r="B45" s="10">
        <v>3260</v>
      </c>
      <c r="C45" s="121"/>
      <c r="D45" s="121"/>
      <c r="E45" s="121"/>
      <c r="F45" s="126"/>
      <c r="G45" s="121"/>
      <c r="H45" s="121"/>
      <c r="I45" s="121"/>
      <c r="J45" s="121"/>
    </row>
    <row r="46" spans="1:10" ht="20.100000000000001" customHeight="1">
      <c r="A46" s="9" t="s">
        <v>381</v>
      </c>
      <c r="B46" s="10">
        <v>3265</v>
      </c>
      <c r="C46" s="121"/>
      <c r="D46" s="121"/>
      <c r="E46" s="121"/>
      <c r="F46" s="126"/>
      <c r="G46" s="121"/>
      <c r="H46" s="121"/>
      <c r="I46" s="121"/>
      <c r="J46" s="121"/>
    </row>
    <row r="47" spans="1:10" ht="20.100000000000001" customHeight="1">
      <c r="A47" s="9" t="s">
        <v>382</v>
      </c>
      <c r="B47" s="10">
        <v>3270</v>
      </c>
      <c r="C47" s="121"/>
      <c r="D47" s="121"/>
      <c r="E47" s="121"/>
      <c r="F47" s="126"/>
      <c r="G47" s="121"/>
      <c r="H47" s="121"/>
      <c r="I47" s="121"/>
      <c r="J47" s="121"/>
    </row>
    <row r="48" spans="1:10" ht="20.100000000000001" customHeight="1">
      <c r="A48" s="9" t="s">
        <v>56</v>
      </c>
      <c r="B48" s="10">
        <v>3275</v>
      </c>
      <c r="C48" s="121"/>
      <c r="D48" s="121"/>
      <c r="E48" s="121"/>
      <c r="F48" s="126"/>
      <c r="G48" s="121"/>
      <c r="H48" s="121"/>
      <c r="I48" s="121"/>
      <c r="J48" s="121"/>
    </row>
    <row r="49" spans="1:10" ht="20.100000000000001" customHeight="1">
      <c r="A49" s="9" t="s">
        <v>376</v>
      </c>
      <c r="B49" s="10">
        <v>3280</v>
      </c>
      <c r="C49" s="121"/>
      <c r="D49" s="121"/>
      <c r="E49" s="121"/>
      <c r="F49" s="126"/>
      <c r="G49" s="121"/>
      <c r="H49" s="121"/>
      <c r="I49" s="121"/>
      <c r="J49" s="121"/>
    </row>
    <row r="50" spans="1:10" ht="20.100000000000001" customHeight="1">
      <c r="A50" s="153" t="s">
        <v>145</v>
      </c>
      <c r="B50" s="146">
        <v>3295</v>
      </c>
      <c r="C50" s="155"/>
      <c r="D50" s="155"/>
      <c r="E50" s="155"/>
      <c r="F50" s="159"/>
      <c r="G50" s="155"/>
      <c r="H50" s="155"/>
      <c r="I50" s="155"/>
      <c r="J50" s="155"/>
    </row>
    <row r="51" spans="1:10" ht="20.100000000000001" customHeight="1">
      <c r="A51" s="161" t="s">
        <v>146</v>
      </c>
      <c r="B51" s="142"/>
      <c r="C51" s="143"/>
      <c r="D51" s="143"/>
      <c r="E51" s="143"/>
      <c r="F51" s="143"/>
      <c r="G51" s="143"/>
      <c r="H51" s="143"/>
      <c r="I51" s="143"/>
      <c r="J51" s="144"/>
    </row>
    <row r="52" spans="1:10" ht="20.100000000000001" customHeight="1">
      <c r="A52" s="11" t="s">
        <v>312</v>
      </c>
      <c r="B52" s="12">
        <v>3300</v>
      </c>
      <c r="C52" s="155"/>
      <c r="D52" s="155"/>
      <c r="E52" s="155"/>
      <c r="F52" s="159"/>
      <c r="G52" s="155"/>
      <c r="H52" s="155"/>
      <c r="I52" s="155"/>
      <c r="J52" s="155"/>
    </row>
    <row r="53" spans="1:10" ht="20.100000000000001" customHeight="1">
      <c r="A53" s="9" t="s">
        <v>313</v>
      </c>
      <c r="B53" s="10">
        <v>3310</v>
      </c>
      <c r="C53" s="121"/>
      <c r="D53" s="121"/>
      <c r="E53" s="121"/>
      <c r="F53" s="126"/>
      <c r="G53" s="121"/>
      <c r="H53" s="121"/>
      <c r="I53" s="121"/>
      <c r="J53" s="121"/>
    </row>
    <row r="54" spans="1:10" ht="20.100000000000001" customHeight="1">
      <c r="A54" s="9" t="s">
        <v>314</v>
      </c>
      <c r="B54" s="10">
        <v>3320</v>
      </c>
      <c r="C54" s="126"/>
      <c r="D54" s="126"/>
      <c r="E54" s="126"/>
      <c r="F54" s="126"/>
      <c r="G54" s="126"/>
      <c r="H54" s="126"/>
      <c r="I54" s="126"/>
      <c r="J54" s="126"/>
    </row>
    <row r="55" spans="1:10" ht="20.100000000000001" customHeight="1">
      <c r="A55" s="9" t="s">
        <v>97</v>
      </c>
      <c r="B55" s="7">
        <v>3321</v>
      </c>
      <c r="C55" s="121"/>
      <c r="D55" s="121"/>
      <c r="E55" s="121"/>
      <c r="F55" s="126"/>
      <c r="G55" s="121"/>
      <c r="H55" s="121"/>
      <c r="I55" s="121"/>
      <c r="J55" s="121"/>
    </row>
    <row r="56" spans="1:10" ht="20.100000000000001" customHeight="1">
      <c r="A56" s="9" t="s">
        <v>100</v>
      </c>
      <c r="B56" s="7">
        <v>3322</v>
      </c>
      <c r="C56" s="121"/>
      <c r="D56" s="121"/>
      <c r="E56" s="121"/>
      <c r="F56" s="126"/>
      <c r="G56" s="121"/>
      <c r="H56" s="121"/>
      <c r="I56" s="121"/>
      <c r="J56" s="121"/>
    </row>
    <row r="57" spans="1:10" ht="20.100000000000001" customHeight="1">
      <c r="A57" s="9" t="s">
        <v>122</v>
      </c>
      <c r="B57" s="7">
        <v>3323</v>
      </c>
      <c r="C57" s="121"/>
      <c r="D57" s="121"/>
      <c r="E57" s="121"/>
      <c r="F57" s="126"/>
      <c r="G57" s="121"/>
      <c r="H57" s="121"/>
      <c r="I57" s="121"/>
      <c r="J57" s="121"/>
    </row>
    <row r="58" spans="1:10" ht="20.100000000000001" customHeight="1">
      <c r="A58" s="9" t="s">
        <v>398</v>
      </c>
      <c r="B58" s="10">
        <v>3340</v>
      </c>
      <c r="C58" s="121"/>
      <c r="D58" s="121"/>
      <c r="E58" s="121"/>
      <c r="F58" s="126"/>
      <c r="G58" s="121"/>
      <c r="H58" s="121"/>
      <c r="I58" s="121"/>
      <c r="J58" s="121"/>
    </row>
    <row r="59" spans="1:10" ht="20.100000000000001" customHeight="1">
      <c r="A59" s="11" t="s">
        <v>315</v>
      </c>
      <c r="B59" s="12">
        <v>3345</v>
      </c>
      <c r="C59" s="155"/>
      <c r="D59" s="155"/>
      <c r="E59" s="155"/>
      <c r="F59" s="159"/>
      <c r="G59" s="155"/>
      <c r="H59" s="155"/>
      <c r="I59" s="155"/>
      <c r="J59" s="155"/>
    </row>
    <row r="60" spans="1:10" ht="20.100000000000001" customHeight="1">
      <c r="A60" s="9" t="s">
        <v>316</v>
      </c>
      <c r="B60" s="10">
        <v>3350</v>
      </c>
      <c r="C60" s="121"/>
      <c r="D60" s="121"/>
      <c r="E60" s="121"/>
      <c r="F60" s="126"/>
      <c r="G60" s="121"/>
      <c r="H60" s="121"/>
      <c r="I60" s="121"/>
      <c r="J60" s="121"/>
    </row>
    <row r="61" spans="1:10" ht="20.100000000000001" customHeight="1">
      <c r="A61" s="9" t="s">
        <v>317</v>
      </c>
      <c r="B61" s="7">
        <v>3360</v>
      </c>
      <c r="C61" s="126"/>
      <c r="D61" s="126"/>
      <c r="E61" s="126"/>
      <c r="F61" s="126"/>
      <c r="G61" s="126"/>
      <c r="H61" s="126"/>
      <c r="I61" s="126"/>
      <c r="J61" s="126"/>
    </row>
    <row r="62" spans="1:10" ht="20.100000000000001" customHeight="1">
      <c r="A62" s="9" t="s">
        <v>97</v>
      </c>
      <c r="B62" s="7">
        <v>3361</v>
      </c>
      <c r="C62" s="121"/>
      <c r="D62" s="121"/>
      <c r="E62" s="121"/>
      <c r="F62" s="126"/>
      <c r="G62" s="121"/>
      <c r="H62" s="121"/>
      <c r="I62" s="121"/>
      <c r="J62" s="121"/>
    </row>
    <row r="63" spans="1:10" ht="20.100000000000001" customHeight="1">
      <c r="A63" s="9" t="s">
        <v>100</v>
      </c>
      <c r="B63" s="7">
        <v>3362</v>
      </c>
      <c r="C63" s="121"/>
      <c r="D63" s="121"/>
      <c r="E63" s="121"/>
      <c r="F63" s="126"/>
      <c r="G63" s="121"/>
      <c r="H63" s="121"/>
      <c r="I63" s="121"/>
      <c r="J63" s="121"/>
    </row>
    <row r="64" spans="1:10" ht="20.100000000000001" customHeight="1">
      <c r="A64" s="9" t="s">
        <v>122</v>
      </c>
      <c r="B64" s="7">
        <v>3363</v>
      </c>
      <c r="C64" s="121"/>
      <c r="D64" s="121"/>
      <c r="E64" s="121"/>
      <c r="F64" s="126"/>
      <c r="G64" s="121"/>
      <c r="H64" s="121"/>
      <c r="I64" s="121"/>
      <c r="J64" s="121"/>
    </row>
    <row r="65" spans="1:10" ht="20.100000000000001" customHeight="1">
      <c r="A65" s="9" t="s">
        <v>318</v>
      </c>
      <c r="B65" s="7">
        <v>3370</v>
      </c>
      <c r="C65" s="121"/>
      <c r="D65" s="121"/>
      <c r="E65" s="121"/>
      <c r="F65" s="126"/>
      <c r="G65" s="121"/>
      <c r="H65" s="121"/>
      <c r="I65" s="121"/>
      <c r="J65" s="121"/>
    </row>
    <row r="66" spans="1:10" ht="20.100000000000001" customHeight="1">
      <c r="A66" s="9" t="s">
        <v>376</v>
      </c>
      <c r="B66" s="10">
        <v>3380</v>
      </c>
      <c r="C66" s="121"/>
      <c r="D66" s="121"/>
      <c r="E66" s="121"/>
      <c r="F66" s="126"/>
      <c r="G66" s="121"/>
      <c r="H66" s="121"/>
      <c r="I66" s="121"/>
      <c r="J66" s="121"/>
    </row>
    <row r="67" spans="1:10" ht="20.100000000000001" customHeight="1">
      <c r="A67" s="11" t="s">
        <v>147</v>
      </c>
      <c r="B67" s="12">
        <v>3395</v>
      </c>
      <c r="C67" s="155"/>
      <c r="D67" s="155"/>
      <c r="E67" s="155"/>
      <c r="F67" s="159"/>
      <c r="G67" s="155"/>
      <c r="H67" s="155"/>
      <c r="I67" s="155"/>
      <c r="J67" s="155"/>
    </row>
    <row r="68" spans="1:10" ht="20.100000000000001" customHeight="1">
      <c r="A68" s="162" t="s">
        <v>35</v>
      </c>
      <c r="B68" s="12">
        <v>3400</v>
      </c>
      <c r="C68" s="155"/>
      <c r="D68" s="155"/>
      <c r="E68" s="155"/>
      <c r="F68" s="155"/>
      <c r="G68" s="155"/>
      <c r="H68" s="155"/>
      <c r="I68" s="155"/>
      <c r="J68" s="155"/>
    </row>
    <row r="69" spans="1:10" s="18" customFormat="1" ht="20.100000000000001" customHeight="1">
      <c r="A69" s="9" t="s">
        <v>260</v>
      </c>
      <c r="B69" s="10">
        <v>3405</v>
      </c>
      <c r="C69" s="121"/>
      <c r="D69" s="121"/>
      <c r="E69" s="121"/>
      <c r="F69" s="121"/>
      <c r="G69" s="121"/>
      <c r="H69" s="121"/>
      <c r="I69" s="121"/>
      <c r="J69" s="121"/>
    </row>
    <row r="70" spans="1:10" s="18" customFormat="1" ht="20.100000000000001" customHeight="1">
      <c r="A70" s="98" t="s">
        <v>150</v>
      </c>
      <c r="B70" s="10">
        <v>3410</v>
      </c>
      <c r="C70" s="121"/>
      <c r="D70" s="121"/>
      <c r="E70" s="121"/>
      <c r="F70" s="126"/>
      <c r="G70" s="121"/>
      <c r="H70" s="121"/>
      <c r="I70" s="121"/>
      <c r="J70" s="121"/>
    </row>
    <row r="71" spans="1:10" s="18" customFormat="1" ht="20.100000000000001" customHeight="1">
      <c r="A71" s="9" t="s">
        <v>263</v>
      </c>
      <c r="B71" s="10">
        <v>3415</v>
      </c>
      <c r="C71" s="156"/>
      <c r="D71" s="156"/>
      <c r="E71" s="156"/>
      <c r="F71" s="156"/>
      <c r="G71" s="156"/>
      <c r="H71" s="156"/>
      <c r="I71" s="156"/>
      <c r="J71" s="156"/>
    </row>
    <row r="72" spans="1:10" s="18" customFormat="1" ht="20.100000000000001" customHeight="1">
      <c r="A72" s="2"/>
      <c r="B72" s="37"/>
      <c r="C72" s="40"/>
      <c r="D72" s="38"/>
      <c r="E72" s="38"/>
      <c r="F72" s="21"/>
      <c r="G72" s="38"/>
      <c r="H72" s="38"/>
      <c r="I72" s="38"/>
      <c r="J72" s="38"/>
    </row>
    <row r="73" spans="1:10" s="18" customFormat="1" ht="20.100000000000001" customHeight="1">
      <c r="A73" s="2"/>
      <c r="B73" s="37"/>
      <c r="C73" s="40"/>
      <c r="D73" s="38"/>
      <c r="E73" s="38"/>
      <c r="F73" s="21"/>
      <c r="G73" s="38"/>
      <c r="H73" s="38"/>
      <c r="I73" s="38"/>
      <c r="J73" s="38"/>
    </row>
    <row r="74" spans="1:10" s="18" customFormat="1" ht="20.100000000000001" customHeight="1">
      <c r="A74" s="2"/>
      <c r="B74" s="37"/>
      <c r="C74" s="40"/>
      <c r="D74" s="38"/>
      <c r="E74" s="38"/>
      <c r="F74" s="21"/>
      <c r="G74" s="38"/>
      <c r="H74" s="38"/>
      <c r="I74" s="38"/>
      <c r="J74" s="38"/>
    </row>
    <row r="75" spans="1:10">
      <c r="A75" s="68" t="s">
        <v>407</v>
      </c>
      <c r="B75" s="1"/>
      <c r="C75" s="218" t="s">
        <v>110</v>
      </c>
      <c r="D75" s="219"/>
      <c r="E75" s="219"/>
      <c r="F75" s="219"/>
      <c r="G75" s="15"/>
      <c r="H75" s="220" t="s">
        <v>420</v>
      </c>
      <c r="I75" s="221"/>
      <c r="J75" s="221"/>
    </row>
    <row r="76" spans="1:10">
      <c r="A76" s="28" t="s">
        <v>84</v>
      </c>
      <c r="B76" s="3"/>
      <c r="C76" s="199" t="s">
        <v>85</v>
      </c>
      <c r="D76" s="199"/>
      <c r="E76" s="199"/>
      <c r="F76" s="199"/>
      <c r="G76" s="30"/>
      <c r="H76" s="215" t="s">
        <v>106</v>
      </c>
      <c r="I76" s="215"/>
      <c r="J76" s="215"/>
    </row>
    <row r="77" spans="1:10">
      <c r="C77" s="5"/>
    </row>
    <row r="78" spans="1:10">
      <c r="C78" s="5"/>
    </row>
    <row r="79" spans="1:10">
      <c r="C79" s="5"/>
    </row>
    <row r="80" spans="1:10">
      <c r="C80" s="5"/>
    </row>
    <row r="81" spans="3:3">
      <c r="C81" s="5"/>
    </row>
    <row r="82" spans="3:3">
      <c r="C82" s="5"/>
    </row>
    <row r="83" spans="3:3">
      <c r="C83" s="5"/>
    </row>
    <row r="84" spans="3:3">
      <c r="C84" s="5"/>
    </row>
    <row r="85" spans="3:3">
      <c r="C85" s="5"/>
    </row>
    <row r="86" spans="3:3">
      <c r="C86" s="5"/>
    </row>
    <row r="87" spans="3:3">
      <c r="C87" s="5"/>
    </row>
    <row r="88" spans="3:3">
      <c r="C88" s="5"/>
    </row>
    <row r="89" spans="3:3">
      <c r="C89" s="5"/>
    </row>
    <row r="90" spans="3:3">
      <c r="C90" s="5"/>
    </row>
    <row r="91" spans="3:3">
      <c r="C91" s="5"/>
    </row>
    <row r="92" spans="3:3">
      <c r="C92" s="5"/>
    </row>
    <row r="93" spans="3:3">
      <c r="C93" s="5"/>
    </row>
    <row r="94" spans="3:3">
      <c r="C94" s="5"/>
    </row>
    <row r="95" spans="3:3">
      <c r="C95" s="5"/>
    </row>
    <row r="96" spans="3:3">
      <c r="C96" s="5"/>
    </row>
    <row r="97" spans="3:3">
      <c r="C97" s="5"/>
    </row>
    <row r="98" spans="3:3">
      <c r="C98" s="5"/>
    </row>
    <row r="99" spans="3:3">
      <c r="C99" s="5"/>
    </row>
    <row r="100" spans="3:3">
      <c r="C100" s="5"/>
    </row>
    <row r="101" spans="3:3">
      <c r="C101" s="5"/>
    </row>
    <row r="102" spans="3:3">
      <c r="C102" s="5"/>
    </row>
    <row r="103" spans="3:3">
      <c r="C103" s="5"/>
    </row>
    <row r="104" spans="3:3">
      <c r="C104" s="5"/>
    </row>
    <row r="105" spans="3:3">
      <c r="C105" s="5"/>
    </row>
  </sheetData>
  <mergeCells count="13">
    <mergeCell ref="C75:F75"/>
    <mergeCell ref="H75:J75"/>
    <mergeCell ref="C76:F76"/>
    <mergeCell ref="H76:J76"/>
    <mergeCell ref="A1:J1"/>
    <mergeCell ref="A3:A4"/>
    <mergeCell ref="B3:B4"/>
    <mergeCell ref="C3:C4"/>
    <mergeCell ref="D3:D4"/>
    <mergeCell ref="E3:E4"/>
    <mergeCell ref="F3:F4"/>
    <mergeCell ref="G3:J3"/>
    <mergeCell ref="I2:J2"/>
  </mergeCells>
  <phoneticPr fontId="3" type="noConversion"/>
  <pageMargins left="1.1811023622047245" right="0.39370078740157483" top="0.78740157480314965" bottom="0.78740157480314965" header="0.31496062992125984" footer="0.51181102362204722"/>
  <pageSetup paperSize="9" scale="54" orientation="landscape" r:id="rId1"/>
  <headerFooter alignWithMargins="0">
    <oddHeader>&amp;C&amp;"Times New Roman,обычный"&amp;14 
9&amp;R&amp;"Times New Roman,обычный"&amp;14
Продовження додатка 1
Таблиця 3</oddHeader>
  </headerFooter>
  <rowBreaks count="1" manualBreakCount="1">
    <brk id="37" max="9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99"/>
  </sheetPr>
  <dimension ref="A1:Q181"/>
  <sheetViews>
    <sheetView zoomScale="75" zoomScaleSheetLayoutView="50" workbookViewId="0">
      <selection activeCell="H20" sqref="H20"/>
    </sheetView>
  </sheetViews>
  <sheetFormatPr defaultColWidth="9.140625" defaultRowHeight="18.75"/>
  <cols>
    <col min="1" max="1" width="80.140625" style="3" customWidth="1"/>
    <col min="2" max="2" width="9.85546875" style="28" customWidth="1"/>
    <col min="3" max="5" width="19.42578125" style="28" customWidth="1"/>
    <col min="6" max="10" width="19.42578125" style="3" customWidth="1"/>
    <col min="11" max="11" width="9.5703125" style="3" customWidth="1"/>
    <col min="12" max="12" width="9.85546875" style="3" customWidth="1"/>
    <col min="13" max="16384" width="9.140625" style="3"/>
  </cols>
  <sheetData>
    <row r="1" spans="1:17">
      <c r="A1" s="214" t="s">
        <v>179</v>
      </c>
      <c r="B1" s="214"/>
      <c r="C1" s="214"/>
      <c r="D1" s="214"/>
      <c r="E1" s="214"/>
      <c r="F1" s="214"/>
      <c r="G1" s="214"/>
      <c r="H1" s="214"/>
      <c r="I1" s="214"/>
      <c r="J1" s="214"/>
    </row>
    <row r="2" spans="1:17">
      <c r="A2" s="221" t="s">
        <v>461</v>
      </c>
      <c r="B2" s="221"/>
      <c r="C2" s="221"/>
      <c r="D2" s="221"/>
      <c r="E2" s="221"/>
      <c r="F2" s="221"/>
      <c r="G2" s="221"/>
      <c r="H2" s="221"/>
      <c r="I2" s="221"/>
      <c r="J2" s="221"/>
    </row>
    <row r="3" spans="1:17" ht="43.5" customHeight="1">
      <c r="A3" s="210" t="s">
        <v>205</v>
      </c>
      <c r="B3" s="211" t="s">
        <v>18</v>
      </c>
      <c r="C3" s="211" t="s">
        <v>34</v>
      </c>
      <c r="D3" s="211" t="s">
        <v>38</v>
      </c>
      <c r="E3" s="235" t="s">
        <v>148</v>
      </c>
      <c r="F3" s="211" t="s">
        <v>24</v>
      </c>
      <c r="G3" s="211" t="s">
        <v>159</v>
      </c>
      <c r="H3" s="211"/>
      <c r="I3" s="211"/>
      <c r="J3" s="211"/>
    </row>
    <row r="4" spans="1:17" ht="56.25" customHeight="1">
      <c r="A4" s="210"/>
      <c r="B4" s="211"/>
      <c r="C4" s="211"/>
      <c r="D4" s="211"/>
      <c r="E4" s="235"/>
      <c r="F4" s="211"/>
      <c r="G4" s="16" t="s">
        <v>160</v>
      </c>
      <c r="H4" s="16" t="s">
        <v>161</v>
      </c>
      <c r="I4" s="16" t="s">
        <v>162</v>
      </c>
      <c r="J4" s="16" t="s">
        <v>75</v>
      </c>
    </row>
    <row r="5" spans="1:17">
      <c r="A5" s="7">
        <v>1</v>
      </c>
      <c r="B5" s="8">
        <v>2</v>
      </c>
      <c r="C5" s="8">
        <v>3</v>
      </c>
      <c r="D5" s="8">
        <v>4</v>
      </c>
      <c r="E5" s="8">
        <v>5</v>
      </c>
      <c r="F5" s="8">
        <v>6</v>
      </c>
      <c r="G5" s="8">
        <v>7</v>
      </c>
      <c r="H5" s="8">
        <v>8</v>
      </c>
      <c r="I5" s="8">
        <v>9</v>
      </c>
      <c r="J5" s="8">
        <v>10</v>
      </c>
    </row>
    <row r="6" spans="1:17" s="6" customFormat="1" ht="42.75" customHeight="1">
      <c r="A6" s="11" t="s">
        <v>89</v>
      </c>
      <c r="B6" s="102">
        <v>4000</v>
      </c>
      <c r="C6" s="159"/>
      <c r="D6" s="159"/>
      <c r="E6" s="159"/>
      <c r="F6" s="159">
        <v>150</v>
      </c>
      <c r="G6" s="159">
        <v>25</v>
      </c>
      <c r="H6" s="159">
        <v>25</v>
      </c>
      <c r="I6" s="159">
        <v>25</v>
      </c>
      <c r="J6" s="159">
        <v>75</v>
      </c>
    </row>
    <row r="7" spans="1:17" ht="20.100000000000001" customHeight="1">
      <c r="A7" s="9" t="s">
        <v>1</v>
      </c>
      <c r="B7" s="103" t="s">
        <v>184</v>
      </c>
      <c r="C7" s="121"/>
      <c r="D7" s="121"/>
      <c r="E7" s="121"/>
      <c r="F7" s="121"/>
      <c r="G7" s="121"/>
      <c r="H7" s="121"/>
      <c r="I7" s="121"/>
      <c r="J7" s="121"/>
    </row>
    <row r="8" spans="1:17" ht="20.100000000000001" customHeight="1">
      <c r="A8" s="9" t="s">
        <v>2</v>
      </c>
      <c r="B8" s="102">
        <v>4020</v>
      </c>
      <c r="C8" s="121"/>
      <c r="D8" s="121"/>
      <c r="E8" s="121"/>
      <c r="F8" s="121">
        <v>100</v>
      </c>
      <c r="G8" s="121">
        <v>25</v>
      </c>
      <c r="H8" s="121">
        <v>25</v>
      </c>
      <c r="I8" s="121">
        <v>25</v>
      </c>
      <c r="J8" s="121">
        <v>25</v>
      </c>
      <c r="Q8" s="24"/>
    </row>
    <row r="9" spans="1:17" ht="20.100000000000001" customHeight="1">
      <c r="A9" s="9" t="s">
        <v>33</v>
      </c>
      <c r="B9" s="103">
        <v>4030</v>
      </c>
      <c r="C9" s="121"/>
      <c r="D9" s="121"/>
      <c r="E9" s="121"/>
      <c r="F9" s="121"/>
      <c r="G9" s="121"/>
      <c r="H9" s="121"/>
      <c r="I9" s="121"/>
      <c r="J9" s="121"/>
      <c r="P9" s="24"/>
    </row>
    <row r="10" spans="1:17" ht="20.100000000000001" customHeight="1">
      <c r="A10" s="9" t="s">
        <v>3</v>
      </c>
      <c r="B10" s="102">
        <v>4040</v>
      </c>
      <c r="C10" s="121"/>
      <c r="D10" s="121"/>
      <c r="E10" s="121"/>
      <c r="F10" s="121"/>
      <c r="G10" s="121"/>
      <c r="H10" s="121"/>
      <c r="I10" s="121"/>
      <c r="J10" s="121"/>
    </row>
    <row r="11" spans="1:17" ht="37.5">
      <c r="A11" s="9" t="s">
        <v>70</v>
      </c>
      <c r="B11" s="103">
        <v>4050</v>
      </c>
      <c r="C11" s="121"/>
      <c r="D11" s="121"/>
      <c r="E11" s="121"/>
      <c r="F11" s="121">
        <v>50</v>
      </c>
      <c r="G11" s="121"/>
      <c r="H11" s="121"/>
      <c r="I11" s="121"/>
      <c r="J11" s="121">
        <v>50</v>
      </c>
    </row>
    <row r="12" spans="1:17">
      <c r="A12" s="9" t="s">
        <v>319</v>
      </c>
      <c r="B12" s="154">
        <v>4060</v>
      </c>
      <c r="C12" s="121"/>
      <c r="D12" s="121"/>
      <c r="E12" s="121"/>
      <c r="F12" s="121">
        <f>SUM(G12:J12)</f>
        <v>0</v>
      </c>
      <c r="G12" s="121"/>
      <c r="H12" s="121"/>
      <c r="I12" s="121"/>
      <c r="J12" s="121"/>
    </row>
    <row r="13" spans="1:17" ht="20.100000000000001" customHeight="1">
      <c r="B13" s="3"/>
      <c r="C13" s="3"/>
      <c r="D13" s="3"/>
      <c r="E13" s="3"/>
      <c r="F13" s="88"/>
      <c r="G13" s="88"/>
      <c r="H13" s="88"/>
      <c r="I13" s="88"/>
      <c r="J13" s="88"/>
    </row>
    <row r="14" spans="1:17" ht="20.100000000000001" customHeight="1">
      <c r="B14" s="3"/>
      <c r="C14" s="3"/>
      <c r="D14" s="3"/>
      <c r="E14" s="3"/>
      <c r="F14" s="88"/>
      <c r="G14" s="88"/>
      <c r="H14" s="88"/>
      <c r="I14" s="88"/>
      <c r="J14" s="88"/>
    </row>
    <row r="15" spans="1:17" s="2" customFormat="1" ht="20.100000000000001" customHeight="1">
      <c r="A15" s="5"/>
      <c r="C15" s="3"/>
      <c r="D15" s="3"/>
      <c r="E15" s="3"/>
      <c r="F15" s="3"/>
      <c r="G15" s="3"/>
      <c r="H15" s="3"/>
      <c r="I15" s="3"/>
      <c r="J15" s="3"/>
      <c r="K15" s="3"/>
    </row>
    <row r="16" spans="1:17">
      <c r="A16" s="68" t="s">
        <v>407</v>
      </c>
      <c r="B16" s="1"/>
      <c r="C16" s="218" t="s">
        <v>110</v>
      </c>
      <c r="D16" s="219"/>
      <c r="E16" s="219"/>
      <c r="F16" s="219"/>
      <c r="G16" s="15"/>
      <c r="H16" s="220" t="s">
        <v>421</v>
      </c>
      <c r="I16" s="221"/>
      <c r="J16" s="221"/>
    </row>
    <row r="17" spans="1:10">
      <c r="A17" s="28" t="s">
        <v>84</v>
      </c>
      <c r="B17" s="3"/>
      <c r="C17" s="199" t="s">
        <v>85</v>
      </c>
      <c r="D17" s="199"/>
      <c r="E17" s="199"/>
      <c r="F17" s="199"/>
      <c r="G17" s="30"/>
      <c r="H17" s="215" t="s">
        <v>106</v>
      </c>
      <c r="I17" s="215"/>
      <c r="J17" s="215"/>
    </row>
    <row r="18" spans="1:10">
      <c r="A18" s="60"/>
    </row>
    <row r="19" spans="1:10">
      <c r="A19" s="60"/>
    </row>
    <row r="20" spans="1:10">
      <c r="A20" s="60"/>
    </row>
    <row r="21" spans="1:10">
      <c r="A21" s="60"/>
    </row>
    <row r="22" spans="1:10">
      <c r="A22" s="60"/>
    </row>
    <row r="23" spans="1:10">
      <c r="A23" s="60"/>
    </row>
    <row r="24" spans="1:10">
      <c r="A24" s="60"/>
    </row>
    <row r="25" spans="1:10">
      <c r="A25" s="60"/>
    </row>
    <row r="26" spans="1:10">
      <c r="A26" s="60"/>
    </row>
    <row r="27" spans="1:10">
      <c r="A27" s="60"/>
    </row>
    <row r="28" spans="1:10">
      <c r="A28" s="60"/>
    </row>
    <row r="29" spans="1:10">
      <c r="A29" s="60"/>
    </row>
    <row r="30" spans="1:10">
      <c r="A30" s="60"/>
    </row>
    <row r="31" spans="1:10">
      <c r="A31" s="60"/>
    </row>
    <row r="32" spans="1:10">
      <c r="A32" s="60"/>
    </row>
    <row r="33" spans="1:1">
      <c r="A33" s="60"/>
    </row>
    <row r="34" spans="1:1">
      <c r="A34" s="60"/>
    </row>
    <row r="35" spans="1:1">
      <c r="A35" s="60"/>
    </row>
    <row r="36" spans="1:1">
      <c r="A36" s="60"/>
    </row>
    <row r="37" spans="1:1">
      <c r="A37" s="60"/>
    </row>
    <row r="38" spans="1:1">
      <c r="A38" s="60"/>
    </row>
    <row r="39" spans="1:1">
      <c r="A39" s="60"/>
    </row>
    <row r="40" spans="1:1">
      <c r="A40" s="60"/>
    </row>
    <row r="41" spans="1:1">
      <c r="A41" s="60"/>
    </row>
    <row r="42" spans="1:1">
      <c r="A42" s="60"/>
    </row>
    <row r="43" spans="1:1">
      <c r="A43" s="60"/>
    </row>
    <row r="44" spans="1:1">
      <c r="A44" s="60"/>
    </row>
    <row r="45" spans="1:1">
      <c r="A45" s="60"/>
    </row>
    <row r="46" spans="1:1">
      <c r="A46" s="60"/>
    </row>
    <row r="47" spans="1:1">
      <c r="A47" s="60"/>
    </row>
    <row r="48" spans="1:1">
      <c r="A48" s="60"/>
    </row>
    <row r="49" spans="1:1">
      <c r="A49" s="60"/>
    </row>
    <row r="50" spans="1:1">
      <c r="A50" s="60"/>
    </row>
    <row r="51" spans="1:1">
      <c r="A51" s="60"/>
    </row>
    <row r="52" spans="1:1">
      <c r="A52" s="60"/>
    </row>
    <row r="53" spans="1:1">
      <c r="A53" s="60"/>
    </row>
    <row r="54" spans="1:1">
      <c r="A54" s="60"/>
    </row>
    <row r="55" spans="1:1">
      <c r="A55" s="60"/>
    </row>
    <row r="56" spans="1:1">
      <c r="A56" s="60"/>
    </row>
    <row r="57" spans="1:1">
      <c r="A57" s="60"/>
    </row>
    <row r="58" spans="1:1">
      <c r="A58" s="60"/>
    </row>
    <row r="59" spans="1:1">
      <c r="A59" s="60"/>
    </row>
    <row r="60" spans="1:1">
      <c r="A60" s="60"/>
    </row>
    <row r="61" spans="1:1">
      <c r="A61" s="60"/>
    </row>
    <row r="62" spans="1:1">
      <c r="A62" s="60"/>
    </row>
    <row r="63" spans="1:1">
      <c r="A63" s="60"/>
    </row>
    <row r="64" spans="1:1">
      <c r="A64" s="60"/>
    </row>
    <row r="65" spans="1:1">
      <c r="A65" s="60"/>
    </row>
    <row r="66" spans="1:1">
      <c r="A66" s="60"/>
    </row>
    <row r="67" spans="1:1">
      <c r="A67" s="60"/>
    </row>
    <row r="68" spans="1:1">
      <c r="A68" s="60"/>
    </row>
    <row r="69" spans="1:1">
      <c r="A69" s="60"/>
    </row>
    <row r="70" spans="1:1">
      <c r="A70" s="60"/>
    </row>
    <row r="71" spans="1:1">
      <c r="A71" s="60"/>
    </row>
    <row r="72" spans="1:1">
      <c r="A72" s="60"/>
    </row>
    <row r="73" spans="1:1">
      <c r="A73" s="60"/>
    </row>
    <row r="74" spans="1:1">
      <c r="A74" s="60"/>
    </row>
    <row r="75" spans="1:1">
      <c r="A75" s="60"/>
    </row>
    <row r="76" spans="1:1">
      <c r="A76" s="60"/>
    </row>
    <row r="77" spans="1:1">
      <c r="A77" s="60"/>
    </row>
    <row r="78" spans="1:1">
      <c r="A78" s="60"/>
    </row>
    <row r="79" spans="1:1">
      <c r="A79" s="60"/>
    </row>
    <row r="80" spans="1:1">
      <c r="A80" s="60"/>
    </row>
    <row r="81" spans="1:1">
      <c r="A81" s="60"/>
    </row>
    <row r="82" spans="1:1">
      <c r="A82" s="60"/>
    </row>
    <row r="83" spans="1:1">
      <c r="A83" s="60"/>
    </row>
    <row r="84" spans="1:1">
      <c r="A84" s="60"/>
    </row>
    <row r="85" spans="1:1">
      <c r="A85" s="60"/>
    </row>
    <row r="86" spans="1:1">
      <c r="A86" s="60"/>
    </row>
    <row r="87" spans="1:1">
      <c r="A87" s="60"/>
    </row>
    <row r="88" spans="1:1">
      <c r="A88" s="60"/>
    </row>
    <row r="89" spans="1:1">
      <c r="A89" s="60"/>
    </row>
    <row r="90" spans="1:1">
      <c r="A90" s="60"/>
    </row>
    <row r="91" spans="1:1">
      <c r="A91" s="60"/>
    </row>
    <row r="92" spans="1:1">
      <c r="A92" s="60"/>
    </row>
    <row r="93" spans="1:1">
      <c r="A93" s="60"/>
    </row>
    <row r="94" spans="1:1">
      <c r="A94" s="60"/>
    </row>
    <row r="95" spans="1:1">
      <c r="A95" s="60"/>
    </row>
    <row r="96" spans="1:1">
      <c r="A96" s="60"/>
    </row>
    <row r="97" spans="1:1">
      <c r="A97" s="60"/>
    </row>
    <row r="98" spans="1:1">
      <c r="A98" s="60"/>
    </row>
    <row r="99" spans="1:1">
      <c r="A99" s="60"/>
    </row>
    <row r="100" spans="1:1">
      <c r="A100" s="60"/>
    </row>
    <row r="101" spans="1:1">
      <c r="A101" s="60"/>
    </row>
    <row r="102" spans="1:1">
      <c r="A102" s="60"/>
    </row>
    <row r="103" spans="1:1">
      <c r="A103" s="60"/>
    </row>
    <row r="104" spans="1:1">
      <c r="A104" s="60"/>
    </row>
    <row r="105" spans="1:1">
      <c r="A105" s="60"/>
    </row>
    <row r="106" spans="1:1">
      <c r="A106" s="60"/>
    </row>
    <row r="107" spans="1:1">
      <c r="A107" s="60"/>
    </row>
    <row r="108" spans="1:1">
      <c r="A108" s="60"/>
    </row>
    <row r="109" spans="1:1">
      <c r="A109" s="60"/>
    </row>
    <row r="110" spans="1:1">
      <c r="A110" s="60"/>
    </row>
    <row r="111" spans="1:1">
      <c r="A111" s="60"/>
    </row>
    <row r="112" spans="1:1">
      <c r="A112" s="60"/>
    </row>
    <row r="113" spans="1:1">
      <c r="A113" s="60"/>
    </row>
    <row r="114" spans="1:1">
      <c r="A114" s="60"/>
    </row>
    <row r="115" spans="1:1">
      <c r="A115" s="60"/>
    </row>
    <row r="116" spans="1:1">
      <c r="A116" s="60"/>
    </row>
    <row r="117" spans="1:1">
      <c r="A117" s="60"/>
    </row>
    <row r="118" spans="1:1">
      <c r="A118" s="60"/>
    </row>
    <row r="119" spans="1:1">
      <c r="A119" s="60"/>
    </row>
    <row r="120" spans="1:1">
      <c r="A120" s="60"/>
    </row>
    <row r="121" spans="1:1">
      <c r="A121" s="60"/>
    </row>
    <row r="122" spans="1:1">
      <c r="A122" s="60"/>
    </row>
    <row r="123" spans="1:1">
      <c r="A123" s="60"/>
    </row>
    <row r="124" spans="1:1">
      <c r="A124" s="60"/>
    </row>
    <row r="125" spans="1:1">
      <c r="A125" s="60"/>
    </row>
    <row r="126" spans="1:1">
      <c r="A126" s="60"/>
    </row>
    <row r="127" spans="1:1">
      <c r="A127" s="60"/>
    </row>
    <row r="128" spans="1:1">
      <c r="A128" s="60"/>
    </row>
    <row r="129" spans="1:1">
      <c r="A129" s="60"/>
    </row>
    <row r="130" spans="1:1">
      <c r="A130" s="60"/>
    </row>
    <row r="131" spans="1:1">
      <c r="A131" s="60"/>
    </row>
    <row r="132" spans="1:1">
      <c r="A132" s="60"/>
    </row>
    <row r="133" spans="1:1">
      <c r="A133" s="60"/>
    </row>
    <row r="134" spans="1:1">
      <c r="A134" s="60"/>
    </row>
    <row r="135" spans="1:1">
      <c r="A135" s="60"/>
    </row>
    <row r="136" spans="1:1">
      <c r="A136" s="60"/>
    </row>
    <row r="137" spans="1:1">
      <c r="A137" s="60"/>
    </row>
    <row r="138" spans="1:1">
      <c r="A138" s="60"/>
    </row>
    <row r="139" spans="1:1">
      <c r="A139" s="60"/>
    </row>
    <row r="140" spans="1:1">
      <c r="A140" s="60"/>
    </row>
    <row r="141" spans="1:1">
      <c r="A141" s="60"/>
    </row>
    <row r="142" spans="1:1">
      <c r="A142" s="60"/>
    </row>
    <row r="143" spans="1:1">
      <c r="A143" s="60"/>
    </row>
    <row r="144" spans="1:1">
      <c r="A144" s="60"/>
    </row>
    <row r="145" spans="1:1">
      <c r="A145" s="60"/>
    </row>
    <row r="146" spans="1:1">
      <c r="A146" s="60"/>
    </row>
    <row r="147" spans="1:1">
      <c r="A147" s="60"/>
    </row>
    <row r="148" spans="1:1">
      <c r="A148" s="60"/>
    </row>
    <row r="149" spans="1:1">
      <c r="A149" s="60"/>
    </row>
    <row r="150" spans="1:1">
      <c r="A150" s="60"/>
    </row>
    <row r="151" spans="1:1">
      <c r="A151" s="60"/>
    </row>
    <row r="152" spans="1:1">
      <c r="A152" s="60"/>
    </row>
    <row r="153" spans="1:1">
      <c r="A153" s="60"/>
    </row>
    <row r="154" spans="1:1">
      <c r="A154" s="60"/>
    </row>
    <row r="155" spans="1:1">
      <c r="A155" s="60"/>
    </row>
    <row r="156" spans="1:1">
      <c r="A156" s="60"/>
    </row>
    <row r="157" spans="1:1">
      <c r="A157" s="60"/>
    </row>
    <row r="158" spans="1:1">
      <c r="A158" s="60"/>
    </row>
    <row r="159" spans="1:1">
      <c r="A159" s="60"/>
    </row>
    <row r="160" spans="1:1">
      <c r="A160" s="60"/>
    </row>
    <row r="161" spans="1:1">
      <c r="A161" s="60"/>
    </row>
    <row r="162" spans="1:1">
      <c r="A162" s="60"/>
    </row>
    <row r="163" spans="1:1">
      <c r="A163" s="60"/>
    </row>
    <row r="164" spans="1:1">
      <c r="A164" s="60"/>
    </row>
    <row r="165" spans="1:1">
      <c r="A165" s="60"/>
    </row>
    <row r="166" spans="1:1">
      <c r="A166" s="60"/>
    </row>
    <row r="167" spans="1:1">
      <c r="A167" s="60"/>
    </row>
    <row r="168" spans="1:1">
      <c r="A168" s="60"/>
    </row>
    <row r="169" spans="1:1">
      <c r="A169" s="60"/>
    </row>
    <row r="170" spans="1:1">
      <c r="A170" s="60"/>
    </row>
    <row r="171" spans="1:1">
      <c r="A171" s="60"/>
    </row>
    <row r="172" spans="1:1">
      <c r="A172" s="60"/>
    </row>
    <row r="173" spans="1:1">
      <c r="A173" s="60"/>
    </row>
    <row r="174" spans="1:1">
      <c r="A174" s="60"/>
    </row>
    <row r="175" spans="1:1">
      <c r="A175" s="60"/>
    </row>
    <row r="176" spans="1:1">
      <c r="A176" s="60"/>
    </row>
    <row r="177" spans="1:1">
      <c r="A177" s="60"/>
    </row>
    <row r="178" spans="1:1">
      <c r="A178" s="60"/>
    </row>
    <row r="179" spans="1:1">
      <c r="A179" s="60"/>
    </row>
    <row r="180" spans="1:1">
      <c r="A180" s="60"/>
    </row>
    <row r="181" spans="1:1">
      <c r="A181" s="60"/>
    </row>
  </sheetData>
  <mergeCells count="13">
    <mergeCell ref="C16:F16"/>
    <mergeCell ref="H16:J16"/>
    <mergeCell ref="C17:F17"/>
    <mergeCell ref="H17:J17"/>
    <mergeCell ref="A3:A4"/>
    <mergeCell ref="A1:J1"/>
    <mergeCell ref="B3:B4"/>
    <mergeCell ref="C3:C4"/>
    <mergeCell ref="D3:D4"/>
    <mergeCell ref="A2:J2"/>
    <mergeCell ref="F3:F4"/>
    <mergeCell ref="G3:J3"/>
    <mergeCell ref="E3:E4"/>
  </mergeCells>
  <phoneticPr fontId="0" type="noConversion"/>
  <pageMargins left="1.1811023622047245" right="0.39370078740157483" top="0.78740157480314965" bottom="0.78740157480314965" header="0.39370078740157483" footer="0.31496062992125984"/>
  <pageSetup paperSize="9" scale="53" firstPageNumber="9" orientation="landscape" useFirstPageNumber="1" r:id="rId1"/>
  <headerFooter alignWithMargins="0">
    <oddHeader>&amp;C&amp;"Times New Roman,обычный"&amp;14 11&amp;R&amp;"Times New Roman,обычный"&amp;14
Продовження додатка 1 
Таблиця 4</oddHeader>
  </headerFooter>
  <ignoredErrors>
    <ignoredError sqref="B7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</sheetPr>
  <dimension ref="A1:J26"/>
  <sheetViews>
    <sheetView view="pageLayout" topLeftCell="A16" zoomScale="75" zoomScaleNormal="75" zoomScaleSheetLayoutView="75" zoomScalePageLayoutView="75" workbookViewId="0">
      <selection activeCell="D8" sqref="D8"/>
    </sheetView>
  </sheetViews>
  <sheetFormatPr defaultColWidth="9.140625" defaultRowHeight="12.75"/>
  <cols>
    <col min="1" max="1" width="94.28515625" style="35" customWidth="1"/>
    <col min="2" max="2" width="19.42578125" style="35" customWidth="1"/>
    <col min="3" max="3" width="25" style="35" customWidth="1"/>
    <col min="4" max="4" width="20.7109375" style="35" customWidth="1"/>
    <col min="5" max="5" width="22.140625" style="35" customWidth="1"/>
    <col min="6" max="6" width="21" style="35" customWidth="1"/>
    <col min="7" max="7" width="24.42578125" style="35" customWidth="1"/>
    <col min="8" max="8" width="91.85546875" style="35" customWidth="1"/>
    <col min="9" max="9" width="9.5703125" style="35" customWidth="1"/>
    <col min="10" max="16384" width="9.140625" style="35"/>
  </cols>
  <sheetData>
    <row r="1" spans="1:8" ht="25.5" customHeight="1">
      <c r="A1" s="243" t="s">
        <v>180</v>
      </c>
      <c r="B1" s="243"/>
      <c r="C1" s="243"/>
      <c r="D1" s="243"/>
      <c r="E1" s="243"/>
      <c r="F1" s="243"/>
      <c r="G1" s="243"/>
      <c r="H1" s="243"/>
    </row>
    <row r="2" spans="1:8" ht="16.5" customHeight="1"/>
    <row r="3" spans="1:8" ht="45" customHeight="1">
      <c r="A3" s="244" t="s">
        <v>205</v>
      </c>
      <c r="B3" s="244" t="s">
        <v>0</v>
      </c>
      <c r="C3" s="244" t="s">
        <v>104</v>
      </c>
      <c r="D3" s="208" t="s">
        <v>34</v>
      </c>
      <c r="E3" s="208" t="s">
        <v>38</v>
      </c>
      <c r="F3" s="206" t="s">
        <v>148</v>
      </c>
      <c r="G3" s="208" t="s">
        <v>135</v>
      </c>
      <c r="H3" s="244" t="s">
        <v>105</v>
      </c>
    </row>
    <row r="4" spans="1:8" ht="52.5" customHeight="1">
      <c r="A4" s="245"/>
      <c r="B4" s="245"/>
      <c r="C4" s="245"/>
      <c r="D4" s="209"/>
      <c r="E4" s="209"/>
      <c r="F4" s="207"/>
      <c r="G4" s="209"/>
      <c r="H4" s="245"/>
    </row>
    <row r="5" spans="1:8" s="73" customFormat="1" ht="18" customHeight="1">
      <c r="A5" s="47">
        <v>1</v>
      </c>
      <c r="B5" s="47">
        <v>2</v>
      </c>
      <c r="C5" s="47">
        <v>3</v>
      </c>
      <c r="D5" s="47">
        <v>4</v>
      </c>
      <c r="E5" s="47">
        <v>5</v>
      </c>
      <c r="F5" s="47">
        <v>6</v>
      </c>
      <c r="G5" s="47">
        <v>7</v>
      </c>
      <c r="H5" s="47">
        <v>8</v>
      </c>
    </row>
    <row r="6" spans="1:8" s="73" customFormat="1" ht="20.100000000000001" customHeight="1">
      <c r="A6" s="72" t="s">
        <v>156</v>
      </c>
      <c r="B6" s="72"/>
      <c r="C6" s="47"/>
      <c r="D6" s="47"/>
      <c r="E6" s="47"/>
      <c r="F6" s="47"/>
      <c r="G6" s="47"/>
      <c r="H6" s="47"/>
    </row>
    <row r="7" spans="1:8" ht="56.25">
      <c r="A7" s="9" t="s">
        <v>393</v>
      </c>
      <c r="B7" s="8">
        <v>5000</v>
      </c>
      <c r="C7" s="105" t="s">
        <v>233</v>
      </c>
      <c r="D7" s="170"/>
      <c r="E7" s="170"/>
      <c r="F7" s="170"/>
      <c r="G7" s="170"/>
      <c r="H7" s="117"/>
    </row>
    <row r="8" spans="1:8" ht="56.25">
      <c r="A8" s="9" t="s">
        <v>394</v>
      </c>
      <c r="B8" s="8">
        <v>5010</v>
      </c>
      <c r="C8" s="105" t="s">
        <v>233</v>
      </c>
      <c r="D8" s="170"/>
      <c r="E8" s="170"/>
      <c r="F8" s="170"/>
      <c r="G8" s="170"/>
      <c r="H8" s="117"/>
    </row>
    <row r="9" spans="1:8" ht="42.75" customHeight="1">
      <c r="A9" s="119" t="s">
        <v>396</v>
      </c>
      <c r="B9" s="8">
        <v>5020</v>
      </c>
      <c r="C9" s="105" t="s">
        <v>233</v>
      </c>
      <c r="D9" s="170"/>
      <c r="E9" s="170"/>
      <c r="F9" s="170"/>
      <c r="G9" s="170"/>
      <c r="H9" s="117" t="s">
        <v>234</v>
      </c>
    </row>
    <row r="10" spans="1:8" ht="42.75" customHeight="1">
      <c r="A10" s="119" t="s">
        <v>397</v>
      </c>
      <c r="B10" s="8">
        <v>5030</v>
      </c>
      <c r="C10" s="105" t="s">
        <v>233</v>
      </c>
      <c r="D10" s="170"/>
      <c r="E10" s="170"/>
      <c r="F10" s="170"/>
      <c r="G10" s="170"/>
      <c r="H10" s="117"/>
    </row>
    <row r="11" spans="1:8" ht="56.25">
      <c r="A11" s="119" t="s">
        <v>395</v>
      </c>
      <c r="B11" s="8">
        <v>5040</v>
      </c>
      <c r="C11" s="105" t="s">
        <v>233</v>
      </c>
      <c r="D11" s="170"/>
      <c r="E11" s="170"/>
      <c r="F11" s="170"/>
      <c r="G11" s="170"/>
      <c r="H11" s="117" t="s">
        <v>235</v>
      </c>
    </row>
    <row r="12" spans="1:8" ht="20.100000000000001" customHeight="1">
      <c r="A12" s="72" t="s">
        <v>158</v>
      </c>
      <c r="B12" s="8"/>
      <c r="C12" s="106"/>
      <c r="D12" s="118"/>
      <c r="E12" s="118"/>
      <c r="F12" s="118"/>
      <c r="G12" s="118"/>
      <c r="H12" s="117"/>
    </row>
    <row r="13" spans="1:8" ht="56.25">
      <c r="A13" s="104" t="s">
        <v>356</v>
      </c>
      <c r="B13" s="8">
        <v>5100</v>
      </c>
      <c r="C13" s="105"/>
      <c r="D13" s="170"/>
      <c r="E13" s="170"/>
      <c r="F13" s="170"/>
      <c r="G13" s="170"/>
      <c r="H13" s="117"/>
    </row>
    <row r="14" spans="1:8" s="73" customFormat="1" ht="56.25">
      <c r="A14" s="104" t="s">
        <v>383</v>
      </c>
      <c r="B14" s="8">
        <v>5110</v>
      </c>
      <c r="C14" s="105" t="s">
        <v>153</v>
      </c>
      <c r="D14" s="170"/>
      <c r="E14" s="170"/>
      <c r="F14" s="170"/>
      <c r="G14" s="170"/>
      <c r="H14" s="117" t="s">
        <v>236</v>
      </c>
    </row>
    <row r="15" spans="1:8" s="73" customFormat="1" ht="56.25">
      <c r="A15" s="104" t="s">
        <v>384</v>
      </c>
      <c r="B15" s="8">
        <v>5120</v>
      </c>
      <c r="C15" s="105" t="s">
        <v>153</v>
      </c>
      <c r="D15" s="170"/>
      <c r="E15" s="170"/>
      <c r="F15" s="170"/>
      <c r="G15" s="170"/>
      <c r="H15" s="117" t="s">
        <v>238</v>
      </c>
    </row>
    <row r="16" spans="1:8" ht="20.100000000000001" customHeight="1">
      <c r="A16" s="72" t="s">
        <v>157</v>
      </c>
      <c r="B16" s="8"/>
      <c r="C16" s="105"/>
      <c r="D16" s="118"/>
      <c r="E16" s="118"/>
      <c r="F16" s="118"/>
      <c r="G16" s="118"/>
      <c r="H16" s="117"/>
    </row>
    <row r="17" spans="1:10" ht="42.75" customHeight="1">
      <c r="A17" s="104" t="s">
        <v>385</v>
      </c>
      <c r="B17" s="8">
        <v>5200</v>
      </c>
      <c r="C17" s="105"/>
      <c r="D17" s="170"/>
      <c r="E17" s="170"/>
      <c r="F17" s="170"/>
      <c r="G17" s="170"/>
      <c r="H17" s="117"/>
    </row>
    <row r="18" spans="1:10" ht="75">
      <c r="A18" s="104" t="s">
        <v>386</v>
      </c>
      <c r="B18" s="8">
        <v>5210</v>
      </c>
      <c r="C18" s="105"/>
      <c r="D18" s="170"/>
      <c r="E18" s="170"/>
      <c r="F18" s="170"/>
      <c r="G18" s="170"/>
      <c r="H18" s="117"/>
    </row>
    <row r="19" spans="1:10" ht="42.75" customHeight="1">
      <c r="A19" s="104" t="s">
        <v>387</v>
      </c>
      <c r="B19" s="8">
        <v>5220</v>
      </c>
      <c r="C19" s="105" t="s">
        <v>320</v>
      </c>
      <c r="D19" s="170"/>
      <c r="E19" s="170"/>
      <c r="F19" s="170"/>
      <c r="G19" s="170"/>
      <c r="H19" s="117" t="s">
        <v>237</v>
      </c>
    </row>
    <row r="20" spans="1:10" ht="20.100000000000001" customHeight="1">
      <c r="A20" s="72" t="s">
        <v>209</v>
      </c>
      <c r="B20" s="8"/>
      <c r="C20" s="105"/>
      <c r="D20" s="118"/>
      <c r="E20" s="118"/>
      <c r="F20" s="118"/>
      <c r="G20" s="118"/>
      <c r="H20" s="117"/>
    </row>
    <row r="21" spans="1:10" ht="75">
      <c r="A21" s="119" t="s">
        <v>244</v>
      </c>
      <c r="B21" s="8">
        <v>5300</v>
      </c>
      <c r="C21" s="105"/>
      <c r="D21" s="118"/>
      <c r="E21" s="118"/>
      <c r="F21" s="118"/>
      <c r="G21" s="118"/>
      <c r="H21" s="117"/>
    </row>
    <row r="22" spans="1:10" ht="20.100000000000001" customHeight="1"/>
    <row r="23" spans="1:10" ht="20.100000000000001" customHeight="1"/>
    <row r="24" spans="1:10" ht="20.100000000000001" customHeight="1"/>
    <row r="25" spans="1:10" ht="18.75">
      <c r="A25" s="68" t="s">
        <v>407</v>
      </c>
      <c r="B25" s="1"/>
      <c r="C25" s="218" t="s">
        <v>110</v>
      </c>
      <c r="D25" s="219"/>
      <c r="E25" s="219"/>
      <c r="F25" s="219"/>
      <c r="G25" s="15"/>
      <c r="H25" s="221" t="s">
        <v>437</v>
      </c>
      <c r="I25" s="221"/>
      <c r="J25" s="221"/>
    </row>
    <row r="26" spans="1:10" ht="18.75">
      <c r="A26" s="28" t="s">
        <v>84</v>
      </c>
      <c r="B26" s="3"/>
      <c r="C26" s="199" t="s">
        <v>85</v>
      </c>
      <c r="D26" s="199"/>
      <c r="E26" s="199"/>
      <c r="F26" s="199"/>
      <c r="G26" s="30"/>
      <c r="H26" s="213" t="s">
        <v>408</v>
      </c>
      <c r="I26" s="213"/>
      <c r="J26" s="213"/>
    </row>
  </sheetData>
  <mergeCells count="13">
    <mergeCell ref="A1:H1"/>
    <mergeCell ref="H3:H4"/>
    <mergeCell ref="A3:A4"/>
    <mergeCell ref="B3:B4"/>
    <mergeCell ref="C3:C4"/>
    <mergeCell ref="D3:D4"/>
    <mergeCell ref="E3:E4"/>
    <mergeCell ref="F3:F4"/>
    <mergeCell ref="C25:F25"/>
    <mergeCell ref="H25:J25"/>
    <mergeCell ref="C26:F26"/>
    <mergeCell ref="H26:J26"/>
    <mergeCell ref="G3:G4"/>
  </mergeCells>
  <phoneticPr fontId="3" type="noConversion"/>
  <pageMargins left="0.78740157480314965" right="0.59055118110236227" top="0.78740157480314965" bottom="0.78740157480314965" header="0.47244094488188981" footer="0.31496062992125984"/>
  <pageSetup paperSize="9" scale="42" orientation="landscape" r:id="rId1"/>
  <headerFooter alignWithMargins="0">
    <oddHeader>&amp;C&amp;"Times New Roman,обычный"&amp;14
 12&amp;R
&amp;"Times New Roman,обычный"&amp;14Продовження  додатка 1
Таблиця 5</oddHeader>
  </headerFooter>
  <ignoredErrors>
    <ignoredError sqref="D12 G12 E12:F12" evalError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</sheetPr>
  <dimension ref="A1:O89"/>
  <sheetViews>
    <sheetView view="pageLayout" topLeftCell="A22" zoomScale="75" zoomScaleNormal="75" zoomScaleSheetLayoutView="75" zoomScalePageLayoutView="75" workbookViewId="0">
      <selection activeCell="L23" sqref="L23:M23"/>
    </sheetView>
  </sheetViews>
  <sheetFormatPr defaultColWidth="9.140625" defaultRowHeight="18.75"/>
  <cols>
    <col min="1" max="1" width="44.85546875" style="2" customWidth="1"/>
    <col min="2" max="2" width="13.5703125" style="23" customWidth="1"/>
    <col min="3" max="3" width="12.7109375" style="2" customWidth="1"/>
    <col min="4" max="4" width="16.140625" style="2" customWidth="1"/>
    <col min="5" max="5" width="15.42578125" style="2" customWidth="1"/>
    <col min="6" max="6" width="16.5703125" style="2" customWidth="1"/>
    <col min="7" max="7" width="15.28515625" style="2" customWidth="1"/>
    <col min="8" max="8" width="16.5703125" style="2" customWidth="1"/>
    <col min="9" max="9" width="16.140625" style="2" customWidth="1"/>
    <col min="10" max="10" width="16.42578125" style="2" customWidth="1"/>
    <col min="11" max="11" width="16.5703125" style="2" customWidth="1"/>
    <col min="12" max="12" width="16.85546875" style="2" customWidth="1"/>
    <col min="13" max="15" width="16.7109375" style="2" customWidth="1"/>
    <col min="16" max="16384" width="9.140625" style="2"/>
  </cols>
  <sheetData>
    <row r="1" spans="1:15">
      <c r="A1" s="254" t="s">
        <v>123</v>
      </c>
      <c r="B1" s="254"/>
      <c r="C1" s="254"/>
      <c r="D1" s="254"/>
      <c r="E1" s="254"/>
      <c r="F1" s="254"/>
      <c r="G1" s="254"/>
      <c r="H1" s="254"/>
      <c r="I1" s="254"/>
      <c r="J1" s="254"/>
      <c r="K1" s="254"/>
      <c r="L1" s="254"/>
      <c r="M1" s="254"/>
      <c r="N1" s="254"/>
      <c r="O1" s="254"/>
    </row>
    <row r="2" spans="1:15">
      <c r="A2" s="254" t="s">
        <v>411</v>
      </c>
      <c r="B2" s="254"/>
      <c r="C2" s="254"/>
      <c r="D2" s="254"/>
      <c r="E2" s="254"/>
      <c r="F2" s="254"/>
      <c r="G2" s="254"/>
      <c r="H2" s="254"/>
      <c r="I2" s="254"/>
      <c r="J2" s="254"/>
      <c r="K2" s="254"/>
      <c r="L2" s="254"/>
      <c r="M2" s="254"/>
      <c r="N2" s="254"/>
      <c r="O2" s="254"/>
    </row>
    <row r="3" spans="1:15">
      <c r="A3" s="255" t="s">
        <v>422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199"/>
    </row>
    <row r="4" spans="1:15" ht="20.100000000000001" customHeight="1">
      <c r="A4" s="257" t="s">
        <v>134</v>
      </c>
      <c r="B4" s="257"/>
      <c r="C4" s="257"/>
      <c r="D4" s="257"/>
      <c r="E4" s="257"/>
      <c r="F4" s="257"/>
      <c r="G4" s="257"/>
      <c r="H4" s="257"/>
      <c r="I4" s="257"/>
      <c r="J4" s="257"/>
      <c r="K4" s="257"/>
      <c r="L4" s="257"/>
      <c r="M4" s="257"/>
      <c r="N4" s="257"/>
      <c r="O4" s="257"/>
    </row>
    <row r="5" spans="1:15" ht="21.95" customHeight="1">
      <c r="A5" s="256" t="s">
        <v>462</v>
      </c>
      <c r="B5" s="256"/>
      <c r="C5" s="256"/>
      <c r="D5" s="256"/>
      <c r="E5" s="256"/>
      <c r="F5" s="256"/>
      <c r="G5" s="256"/>
      <c r="H5" s="256"/>
      <c r="I5" s="256"/>
      <c r="J5" s="256"/>
      <c r="K5" s="256"/>
      <c r="L5" s="256"/>
      <c r="M5" s="256"/>
      <c r="N5" s="256"/>
      <c r="O5" s="256"/>
    </row>
    <row r="6" spans="1:15" ht="10.5" customHeight="1">
      <c r="A6" s="108"/>
      <c r="B6" s="108"/>
      <c r="C6" s="108"/>
      <c r="D6" s="108"/>
      <c r="E6" s="108"/>
      <c r="F6" s="108"/>
      <c r="G6" s="108"/>
      <c r="H6" s="108"/>
      <c r="I6" s="108"/>
      <c r="J6" s="108"/>
      <c r="K6" s="108"/>
      <c r="L6" s="108"/>
      <c r="M6" s="108"/>
      <c r="N6" s="108"/>
      <c r="O6" s="108"/>
    </row>
    <row r="7" spans="1:15" ht="16.5" customHeight="1">
      <c r="A7" s="258" t="s">
        <v>239</v>
      </c>
      <c r="B7" s="258"/>
      <c r="C7" s="258"/>
      <c r="D7" s="258"/>
      <c r="E7" s="258"/>
      <c r="F7" s="258"/>
      <c r="G7" s="258"/>
      <c r="H7" s="258"/>
      <c r="I7" s="258"/>
      <c r="J7" s="258"/>
      <c r="K7" s="258"/>
      <c r="L7" s="258"/>
      <c r="M7" s="258"/>
      <c r="N7" s="258"/>
      <c r="O7" s="258"/>
    </row>
    <row r="8" spans="1:15" ht="10.5" customHeight="1">
      <c r="A8" s="109"/>
      <c r="B8" s="109"/>
      <c r="C8" s="109"/>
      <c r="D8" s="109"/>
      <c r="E8" s="109"/>
      <c r="F8" s="109"/>
      <c r="G8" s="109"/>
      <c r="H8" s="109"/>
      <c r="I8" s="109"/>
      <c r="J8" s="109"/>
      <c r="K8" s="109"/>
      <c r="L8" s="109"/>
      <c r="M8" s="109"/>
      <c r="N8" s="109"/>
      <c r="O8" s="109"/>
    </row>
    <row r="9" spans="1:15" s="3" customFormat="1" ht="40.5" customHeight="1">
      <c r="A9" s="210" t="s">
        <v>205</v>
      </c>
      <c r="B9" s="210"/>
      <c r="C9" s="210"/>
      <c r="D9" s="211" t="s">
        <v>34</v>
      </c>
      <c r="E9" s="211"/>
      <c r="F9" s="211" t="s">
        <v>338</v>
      </c>
      <c r="G9" s="211"/>
      <c r="H9" s="211" t="s">
        <v>148</v>
      </c>
      <c r="I9" s="211"/>
      <c r="J9" s="211" t="s">
        <v>135</v>
      </c>
      <c r="K9" s="211"/>
      <c r="L9" s="211" t="s">
        <v>357</v>
      </c>
      <c r="M9" s="211"/>
      <c r="N9" s="211" t="s">
        <v>210</v>
      </c>
      <c r="O9" s="211"/>
    </row>
    <row r="10" spans="1:15" s="3" customFormat="1" ht="18" customHeight="1">
      <c r="A10" s="210">
        <v>1</v>
      </c>
      <c r="B10" s="210"/>
      <c r="C10" s="210"/>
      <c r="D10" s="211">
        <v>2</v>
      </c>
      <c r="E10" s="211"/>
      <c r="F10" s="211">
        <v>3</v>
      </c>
      <c r="G10" s="211"/>
      <c r="H10" s="211">
        <v>4</v>
      </c>
      <c r="I10" s="211"/>
      <c r="J10" s="211">
        <v>5</v>
      </c>
      <c r="K10" s="211"/>
      <c r="L10" s="211">
        <v>6</v>
      </c>
      <c r="M10" s="211"/>
      <c r="N10" s="211">
        <v>7</v>
      </c>
      <c r="O10" s="211"/>
    </row>
    <row r="11" spans="1:15" s="3" customFormat="1" ht="60" customHeight="1">
      <c r="A11" s="232" t="s">
        <v>329</v>
      </c>
      <c r="B11" s="200"/>
      <c r="C11" s="233"/>
      <c r="D11" s="250"/>
      <c r="E11" s="251"/>
      <c r="F11" s="250"/>
      <c r="G11" s="251"/>
      <c r="H11" s="250"/>
      <c r="I11" s="251"/>
      <c r="J11" s="259">
        <v>65.25</v>
      </c>
      <c r="K11" s="260"/>
      <c r="L11" s="261"/>
      <c r="M11" s="262"/>
      <c r="N11" s="261"/>
      <c r="O11" s="262"/>
    </row>
    <row r="12" spans="1:15" s="3" customFormat="1" ht="19.5" customHeight="1">
      <c r="A12" s="246" t="s">
        <v>203</v>
      </c>
      <c r="B12" s="196"/>
      <c r="C12" s="247"/>
      <c r="D12" s="248"/>
      <c r="E12" s="249"/>
      <c r="F12" s="248"/>
      <c r="G12" s="249"/>
      <c r="H12" s="248"/>
      <c r="I12" s="249"/>
      <c r="J12" s="265">
        <v>1</v>
      </c>
      <c r="K12" s="266"/>
      <c r="L12" s="252"/>
      <c r="M12" s="253"/>
      <c r="N12" s="252"/>
      <c r="O12" s="253"/>
    </row>
    <row r="13" spans="1:15" s="3" customFormat="1" ht="20.100000000000001" customHeight="1">
      <c r="A13" s="246" t="s">
        <v>211</v>
      </c>
      <c r="B13" s="196"/>
      <c r="C13" s="247"/>
      <c r="D13" s="248"/>
      <c r="E13" s="249"/>
      <c r="F13" s="248"/>
      <c r="G13" s="249"/>
      <c r="H13" s="248"/>
      <c r="I13" s="249"/>
      <c r="J13" s="267">
        <v>11.5</v>
      </c>
      <c r="K13" s="268"/>
      <c r="L13" s="252"/>
      <c r="M13" s="253"/>
      <c r="N13" s="252"/>
      <c r="O13" s="253"/>
    </row>
    <row r="14" spans="1:15" s="3" customFormat="1" ht="20.100000000000001" customHeight="1">
      <c r="A14" s="246" t="s">
        <v>204</v>
      </c>
      <c r="B14" s="196"/>
      <c r="C14" s="247"/>
      <c r="D14" s="248"/>
      <c r="E14" s="249"/>
      <c r="F14" s="248"/>
      <c r="G14" s="249"/>
      <c r="H14" s="248"/>
      <c r="I14" s="249"/>
      <c r="J14" s="267">
        <v>52.75</v>
      </c>
      <c r="K14" s="268"/>
      <c r="L14" s="252"/>
      <c r="M14" s="253"/>
      <c r="N14" s="252"/>
      <c r="O14" s="253"/>
    </row>
    <row r="15" spans="1:15" s="3" customFormat="1">
      <c r="A15" s="232" t="s">
        <v>388</v>
      </c>
      <c r="B15" s="200"/>
      <c r="C15" s="233"/>
      <c r="D15" s="250"/>
      <c r="E15" s="251"/>
      <c r="F15" s="250"/>
      <c r="G15" s="251"/>
      <c r="H15" s="250"/>
      <c r="I15" s="251"/>
      <c r="J15" s="259">
        <v>751.8</v>
      </c>
      <c r="K15" s="260"/>
      <c r="L15" s="261"/>
      <c r="M15" s="262"/>
      <c r="N15" s="261"/>
      <c r="O15" s="262"/>
    </row>
    <row r="16" spans="1:15" s="3" customFormat="1" ht="20.100000000000001" customHeight="1">
      <c r="A16" s="246" t="s">
        <v>203</v>
      </c>
      <c r="B16" s="196"/>
      <c r="C16" s="247"/>
      <c r="D16" s="248"/>
      <c r="E16" s="249"/>
      <c r="F16" s="248"/>
      <c r="G16" s="249"/>
      <c r="H16" s="248"/>
      <c r="I16" s="249"/>
      <c r="J16" s="263">
        <v>28.3</v>
      </c>
      <c r="K16" s="264"/>
      <c r="L16" s="252"/>
      <c r="M16" s="253"/>
      <c r="N16" s="252"/>
      <c r="O16" s="253"/>
    </row>
    <row r="17" spans="1:15" s="3" customFormat="1" ht="20.100000000000001" customHeight="1">
      <c r="A17" s="246" t="s">
        <v>211</v>
      </c>
      <c r="B17" s="196"/>
      <c r="C17" s="247"/>
      <c r="D17" s="248"/>
      <c r="E17" s="249"/>
      <c r="F17" s="248"/>
      <c r="G17" s="249"/>
      <c r="H17" s="248"/>
      <c r="I17" s="249"/>
      <c r="J17" s="267">
        <v>125</v>
      </c>
      <c r="K17" s="268"/>
      <c r="L17" s="252"/>
      <c r="M17" s="253"/>
      <c r="N17" s="252"/>
      <c r="O17" s="253"/>
    </row>
    <row r="18" spans="1:15" s="3" customFormat="1" ht="20.100000000000001" customHeight="1">
      <c r="A18" s="246" t="s">
        <v>204</v>
      </c>
      <c r="B18" s="196"/>
      <c r="C18" s="247"/>
      <c r="D18" s="248"/>
      <c r="E18" s="249"/>
      <c r="F18" s="248"/>
      <c r="G18" s="249"/>
      <c r="H18" s="248"/>
      <c r="I18" s="249"/>
      <c r="J18" s="267">
        <v>598.5</v>
      </c>
      <c r="K18" s="268"/>
      <c r="L18" s="252"/>
      <c r="M18" s="253"/>
      <c r="N18" s="252"/>
      <c r="O18" s="253"/>
    </row>
    <row r="19" spans="1:15" s="3" customFormat="1" ht="20.100000000000001" customHeight="1">
      <c r="A19" s="232" t="s">
        <v>389</v>
      </c>
      <c r="B19" s="200"/>
      <c r="C19" s="233"/>
      <c r="D19" s="250"/>
      <c r="E19" s="251"/>
      <c r="F19" s="250"/>
      <c r="G19" s="251"/>
      <c r="H19" s="250"/>
      <c r="I19" s="251"/>
      <c r="J19" s="250">
        <v>9021</v>
      </c>
      <c r="K19" s="251"/>
      <c r="L19" s="261"/>
      <c r="M19" s="262"/>
      <c r="N19" s="261"/>
      <c r="O19" s="262"/>
    </row>
    <row r="20" spans="1:15" s="3" customFormat="1" ht="20.100000000000001" customHeight="1">
      <c r="A20" s="246" t="s">
        <v>203</v>
      </c>
      <c r="B20" s="196"/>
      <c r="C20" s="247"/>
      <c r="D20" s="248"/>
      <c r="E20" s="249"/>
      <c r="F20" s="248"/>
      <c r="G20" s="249"/>
      <c r="H20" s="248"/>
      <c r="I20" s="249"/>
      <c r="J20" s="248">
        <v>348</v>
      </c>
      <c r="K20" s="249"/>
      <c r="L20" s="252"/>
      <c r="M20" s="253"/>
      <c r="N20" s="252"/>
      <c r="O20" s="253"/>
    </row>
    <row r="21" spans="1:15" s="3" customFormat="1" ht="20.100000000000001" customHeight="1">
      <c r="A21" s="246" t="s">
        <v>211</v>
      </c>
      <c r="B21" s="196"/>
      <c r="C21" s="247"/>
      <c r="D21" s="248"/>
      <c r="E21" s="249"/>
      <c r="F21" s="248"/>
      <c r="G21" s="249"/>
      <c r="H21" s="248"/>
      <c r="I21" s="249"/>
      <c r="J21" s="248">
        <v>1500</v>
      </c>
      <c r="K21" s="249"/>
      <c r="L21" s="252"/>
      <c r="M21" s="253"/>
      <c r="N21" s="252"/>
      <c r="O21" s="253"/>
    </row>
    <row r="22" spans="1:15" s="3" customFormat="1" ht="19.5" customHeight="1">
      <c r="A22" s="246" t="s">
        <v>204</v>
      </c>
      <c r="B22" s="196"/>
      <c r="C22" s="247"/>
      <c r="D22" s="248"/>
      <c r="E22" s="249"/>
      <c r="F22" s="248"/>
      <c r="G22" s="249"/>
      <c r="H22" s="248"/>
      <c r="I22" s="249"/>
      <c r="J22" s="248">
        <v>7173</v>
      </c>
      <c r="K22" s="249"/>
      <c r="L22" s="252"/>
      <c r="M22" s="253"/>
      <c r="N22" s="252"/>
      <c r="O22" s="253"/>
    </row>
    <row r="23" spans="1:15" s="3" customFormat="1" ht="39" customHeight="1">
      <c r="A23" s="232" t="s">
        <v>371</v>
      </c>
      <c r="B23" s="200"/>
      <c r="C23" s="233"/>
      <c r="D23" s="277"/>
      <c r="E23" s="278"/>
      <c r="F23" s="277"/>
      <c r="G23" s="278"/>
      <c r="H23" s="277"/>
      <c r="I23" s="278"/>
      <c r="J23" s="277">
        <v>567</v>
      </c>
      <c r="K23" s="278"/>
      <c r="L23" s="261"/>
      <c r="M23" s="262"/>
      <c r="N23" s="261"/>
      <c r="O23" s="262"/>
    </row>
    <row r="24" spans="1:15" s="3" customFormat="1" ht="20.100000000000001" customHeight="1">
      <c r="A24" s="246" t="s">
        <v>203</v>
      </c>
      <c r="B24" s="196"/>
      <c r="C24" s="247"/>
      <c r="D24" s="272"/>
      <c r="E24" s="273"/>
      <c r="F24" s="272"/>
      <c r="G24" s="273"/>
      <c r="H24" s="272"/>
      <c r="I24" s="273"/>
      <c r="J24" s="272">
        <v>32</v>
      </c>
      <c r="K24" s="273"/>
      <c r="L24" s="252"/>
      <c r="M24" s="253"/>
      <c r="N24" s="252"/>
      <c r="O24" s="253"/>
    </row>
    <row r="25" spans="1:15" s="3" customFormat="1" ht="20.100000000000001" customHeight="1">
      <c r="A25" s="246" t="s">
        <v>211</v>
      </c>
      <c r="B25" s="196"/>
      <c r="C25" s="247"/>
      <c r="D25" s="272"/>
      <c r="E25" s="273"/>
      <c r="F25" s="272"/>
      <c r="G25" s="273"/>
      <c r="H25" s="272"/>
      <c r="I25" s="273"/>
      <c r="J25" s="272">
        <v>130</v>
      </c>
      <c r="K25" s="273"/>
      <c r="L25" s="252"/>
      <c r="M25" s="253"/>
      <c r="N25" s="252"/>
      <c r="O25" s="253"/>
    </row>
    <row r="26" spans="1:15" s="3" customFormat="1" ht="20.25" customHeight="1">
      <c r="A26" s="246" t="s">
        <v>204</v>
      </c>
      <c r="B26" s="196"/>
      <c r="C26" s="247"/>
      <c r="D26" s="272"/>
      <c r="E26" s="273"/>
      <c r="F26" s="272"/>
      <c r="G26" s="273"/>
      <c r="H26" s="272"/>
      <c r="I26" s="273"/>
      <c r="J26" s="272">
        <v>405</v>
      </c>
      <c r="K26" s="273"/>
      <c r="L26" s="252"/>
      <c r="M26" s="253"/>
      <c r="N26" s="252"/>
      <c r="O26" s="253"/>
    </row>
    <row r="27" spans="1:15" ht="10.5" customHeight="1">
      <c r="A27" s="26"/>
      <c r="B27" s="26"/>
      <c r="C27" s="26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</row>
    <row r="28" spans="1:15" ht="20.100000000000001" customHeight="1">
      <c r="A28" s="271" t="s">
        <v>330</v>
      </c>
      <c r="B28" s="271"/>
      <c r="C28" s="271"/>
      <c r="D28" s="271"/>
      <c r="E28" s="271"/>
      <c r="F28" s="271"/>
      <c r="G28" s="271"/>
      <c r="H28" s="271"/>
      <c r="I28" s="271"/>
      <c r="J28" s="271"/>
      <c r="K28" s="271"/>
      <c r="L28" s="271"/>
      <c r="M28" s="271"/>
      <c r="N28" s="271"/>
      <c r="O28" s="271"/>
    </row>
    <row r="29" spans="1:15" ht="15" customHeight="1">
      <c r="A29" s="27"/>
      <c r="B29" s="27"/>
      <c r="C29" s="27"/>
      <c r="D29" s="27"/>
      <c r="E29" s="27"/>
      <c r="F29" s="27"/>
      <c r="G29" s="27"/>
      <c r="H29" s="27"/>
      <c r="I29" s="27"/>
    </row>
    <row r="30" spans="1:15" ht="21.95" customHeight="1">
      <c r="A30" s="256" t="s">
        <v>221</v>
      </c>
      <c r="B30" s="256"/>
      <c r="C30" s="256"/>
      <c r="D30" s="256"/>
      <c r="E30" s="256"/>
      <c r="F30" s="256"/>
      <c r="G30" s="256"/>
      <c r="H30" s="256"/>
      <c r="I30" s="256"/>
      <c r="J30" s="256"/>
      <c r="K30" s="256"/>
      <c r="L30" s="256"/>
      <c r="M30" s="256"/>
      <c r="N30" s="256"/>
      <c r="O30" s="256"/>
    </row>
    <row r="31" spans="1:15" ht="10.5" customHeight="1"/>
    <row r="32" spans="1:15" ht="60" customHeight="1">
      <c r="A32" s="44" t="s">
        <v>136</v>
      </c>
      <c r="B32" s="269" t="s">
        <v>222</v>
      </c>
      <c r="C32" s="270"/>
      <c r="D32" s="270"/>
      <c r="E32" s="270"/>
      <c r="F32" s="210" t="s">
        <v>92</v>
      </c>
      <c r="G32" s="210"/>
      <c r="H32" s="210"/>
      <c r="I32" s="210"/>
      <c r="J32" s="210"/>
      <c r="K32" s="210"/>
      <c r="L32" s="210"/>
      <c r="M32" s="210"/>
      <c r="N32" s="210"/>
      <c r="O32" s="210"/>
    </row>
    <row r="33" spans="1:15" ht="18" customHeight="1">
      <c r="A33" s="44">
        <v>1</v>
      </c>
      <c r="B33" s="269">
        <v>2</v>
      </c>
      <c r="C33" s="270"/>
      <c r="D33" s="270"/>
      <c r="E33" s="270"/>
      <c r="F33" s="210">
        <v>3</v>
      </c>
      <c r="G33" s="210"/>
      <c r="H33" s="210"/>
      <c r="I33" s="210"/>
      <c r="J33" s="210"/>
      <c r="K33" s="210"/>
      <c r="L33" s="210"/>
      <c r="M33" s="210"/>
      <c r="N33" s="210"/>
      <c r="O33" s="210"/>
    </row>
    <row r="34" spans="1:15" ht="20.100000000000001" customHeight="1">
      <c r="A34" s="112"/>
      <c r="B34" s="274"/>
      <c r="C34" s="275"/>
      <c r="D34" s="275"/>
      <c r="E34" s="275"/>
      <c r="F34" s="276"/>
      <c r="G34" s="276"/>
      <c r="H34" s="276"/>
      <c r="I34" s="276"/>
      <c r="J34" s="276"/>
      <c r="K34" s="276"/>
      <c r="L34" s="276"/>
      <c r="M34" s="276"/>
      <c r="N34" s="276"/>
      <c r="O34" s="276"/>
    </row>
    <row r="35" spans="1:15" ht="20.100000000000001" customHeight="1">
      <c r="A35" s="112"/>
      <c r="B35" s="274"/>
      <c r="C35" s="275"/>
      <c r="D35" s="275"/>
      <c r="E35" s="275"/>
      <c r="F35" s="276"/>
      <c r="G35" s="276"/>
      <c r="H35" s="276"/>
      <c r="I35" s="276"/>
      <c r="J35" s="276"/>
      <c r="K35" s="276"/>
      <c r="L35" s="276"/>
      <c r="M35" s="276"/>
      <c r="N35" s="276"/>
      <c r="O35" s="276"/>
    </row>
    <row r="36" spans="1:15" ht="20.100000000000001" customHeight="1">
      <c r="A36" s="112"/>
      <c r="B36" s="274"/>
      <c r="C36" s="275"/>
      <c r="D36" s="275"/>
      <c r="E36" s="275"/>
      <c r="F36" s="276"/>
      <c r="G36" s="276"/>
      <c r="H36" s="276"/>
      <c r="I36" s="276"/>
      <c r="J36" s="276"/>
      <c r="K36" s="276"/>
      <c r="L36" s="276"/>
      <c r="M36" s="276"/>
      <c r="N36" s="276"/>
      <c r="O36" s="276"/>
    </row>
    <row r="37" spans="1:15" ht="20.100000000000001" customHeight="1">
      <c r="A37" s="112"/>
      <c r="B37" s="274"/>
      <c r="C37" s="275"/>
      <c r="D37" s="275"/>
      <c r="E37" s="275"/>
      <c r="F37" s="276"/>
      <c r="G37" s="276"/>
      <c r="H37" s="276"/>
      <c r="I37" s="276"/>
      <c r="J37" s="276"/>
      <c r="K37" s="276"/>
      <c r="L37" s="276"/>
      <c r="M37" s="276"/>
      <c r="N37" s="276"/>
      <c r="O37" s="276"/>
    </row>
    <row r="38" spans="1:15" ht="20.100000000000001" customHeight="1">
      <c r="A38" s="112"/>
      <c r="B38" s="274"/>
      <c r="C38" s="275"/>
      <c r="D38" s="275"/>
      <c r="E38" s="275"/>
      <c r="F38" s="276"/>
      <c r="G38" s="276"/>
      <c r="H38" s="276"/>
      <c r="I38" s="276"/>
      <c r="J38" s="276"/>
      <c r="K38" s="276"/>
      <c r="L38" s="276"/>
      <c r="M38" s="276"/>
      <c r="N38" s="276"/>
      <c r="O38" s="276"/>
    </row>
    <row r="39" spans="1:15" ht="20.100000000000001" customHeight="1">
      <c r="A39" s="112"/>
      <c r="B39" s="274"/>
      <c r="C39" s="275"/>
      <c r="D39" s="275"/>
      <c r="E39" s="275"/>
      <c r="F39" s="276"/>
      <c r="G39" s="276"/>
      <c r="H39" s="276"/>
      <c r="I39" s="276"/>
      <c r="J39" s="276"/>
      <c r="K39" s="276"/>
      <c r="L39" s="276"/>
      <c r="M39" s="276"/>
      <c r="N39" s="276"/>
      <c r="O39" s="276"/>
    </row>
    <row r="40" spans="1:15" ht="20.100000000000001" customHeight="1">
      <c r="A40" s="112"/>
      <c r="B40" s="274"/>
      <c r="C40" s="275"/>
      <c r="D40" s="275"/>
      <c r="E40" s="275"/>
      <c r="F40" s="276"/>
      <c r="G40" s="276"/>
      <c r="H40" s="276"/>
      <c r="I40" s="276"/>
      <c r="J40" s="276"/>
      <c r="K40" s="276"/>
      <c r="L40" s="276"/>
      <c r="M40" s="276"/>
      <c r="N40" s="276"/>
      <c r="O40" s="276"/>
    </row>
    <row r="41" spans="1:15" ht="20.100000000000001" customHeight="1">
      <c r="A41" s="112"/>
      <c r="B41" s="274"/>
      <c r="C41" s="275"/>
      <c r="D41" s="275"/>
      <c r="E41" s="275"/>
      <c r="F41" s="274"/>
      <c r="G41" s="275"/>
      <c r="H41" s="275"/>
      <c r="I41" s="275"/>
      <c r="J41" s="275"/>
      <c r="K41" s="275"/>
      <c r="L41" s="275"/>
      <c r="M41" s="275"/>
      <c r="N41" s="275"/>
      <c r="O41" s="280"/>
    </row>
    <row r="42" spans="1:15" ht="20.100000000000001" customHeight="1">
      <c r="A42" s="112"/>
      <c r="B42" s="274"/>
      <c r="C42" s="275"/>
      <c r="D42" s="275"/>
      <c r="E42" s="280"/>
      <c r="F42" s="274"/>
      <c r="G42" s="275"/>
      <c r="H42" s="275"/>
      <c r="I42" s="275"/>
      <c r="J42" s="275"/>
      <c r="K42" s="275"/>
      <c r="L42" s="275"/>
      <c r="M42" s="275"/>
      <c r="N42" s="275"/>
      <c r="O42" s="280"/>
    </row>
    <row r="43" spans="1:15" ht="20.100000000000001" customHeight="1">
      <c r="A43" s="94"/>
      <c r="B43" s="28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</row>
    <row r="44" spans="1:15" ht="21.95" customHeight="1">
      <c r="A44" s="279" t="s">
        <v>191</v>
      </c>
      <c r="B44" s="279"/>
      <c r="C44" s="279"/>
      <c r="D44" s="279"/>
      <c r="E44" s="279"/>
      <c r="F44" s="279"/>
      <c r="G44" s="279"/>
      <c r="H44" s="279"/>
      <c r="I44" s="279"/>
      <c r="J44" s="279"/>
    </row>
    <row r="45" spans="1:15" ht="20.100000000000001" customHeight="1">
      <c r="A45" s="22"/>
    </row>
    <row r="46" spans="1:15" ht="63.95" customHeight="1">
      <c r="A46" s="208" t="s">
        <v>321</v>
      </c>
      <c r="B46" s="227" t="s">
        <v>223</v>
      </c>
      <c r="C46" s="229"/>
      <c r="D46" s="211" t="s">
        <v>412</v>
      </c>
      <c r="E46" s="211"/>
      <c r="F46" s="211"/>
      <c r="G46" s="211" t="s">
        <v>413</v>
      </c>
      <c r="H46" s="211"/>
      <c r="I46" s="211"/>
      <c r="J46" s="227" t="s">
        <v>443</v>
      </c>
      <c r="K46" s="228"/>
      <c r="L46" s="229"/>
      <c r="M46" s="211" t="s">
        <v>414</v>
      </c>
      <c r="N46" s="211"/>
      <c r="O46" s="211"/>
    </row>
    <row r="47" spans="1:15" ht="150">
      <c r="A47" s="209"/>
      <c r="B47" s="8" t="s">
        <v>76</v>
      </c>
      <c r="C47" s="8" t="s">
        <v>77</v>
      </c>
      <c r="D47" s="8" t="s">
        <v>390</v>
      </c>
      <c r="E47" s="8" t="s">
        <v>224</v>
      </c>
      <c r="F47" s="8" t="s">
        <v>391</v>
      </c>
      <c r="G47" s="8" t="s">
        <v>390</v>
      </c>
      <c r="H47" s="8" t="s">
        <v>224</v>
      </c>
      <c r="I47" s="8" t="s">
        <v>391</v>
      </c>
      <c r="J47" s="8" t="s">
        <v>390</v>
      </c>
      <c r="K47" s="8" t="s">
        <v>224</v>
      </c>
      <c r="L47" s="8" t="s">
        <v>391</v>
      </c>
      <c r="M47" s="8" t="s">
        <v>390</v>
      </c>
      <c r="N47" s="8" t="s">
        <v>224</v>
      </c>
      <c r="O47" s="8" t="s">
        <v>391</v>
      </c>
    </row>
    <row r="48" spans="1:15" ht="18" customHeight="1">
      <c r="A48" s="8">
        <v>1</v>
      </c>
      <c r="B48" s="8">
        <v>2</v>
      </c>
      <c r="C48" s="8">
        <v>3</v>
      </c>
      <c r="D48" s="8">
        <v>4</v>
      </c>
      <c r="E48" s="8">
        <v>5</v>
      </c>
      <c r="F48" s="8">
        <v>6</v>
      </c>
      <c r="G48" s="8">
        <v>7</v>
      </c>
      <c r="H48" s="7">
        <v>8</v>
      </c>
      <c r="I48" s="7">
        <v>9</v>
      </c>
      <c r="J48" s="7">
        <v>10</v>
      </c>
      <c r="K48" s="7">
        <v>11</v>
      </c>
      <c r="L48" s="7">
        <v>12</v>
      </c>
      <c r="M48" s="7">
        <v>13</v>
      </c>
      <c r="N48" s="7">
        <v>14</v>
      </c>
      <c r="O48" s="7">
        <v>15</v>
      </c>
    </row>
    <row r="49" spans="1:15" ht="39.6" customHeight="1">
      <c r="A49" s="179" t="s">
        <v>423</v>
      </c>
      <c r="B49" s="13"/>
      <c r="C49" s="13"/>
      <c r="D49" s="122"/>
      <c r="E49" s="122"/>
      <c r="F49" s="124"/>
      <c r="G49" s="122"/>
      <c r="H49" s="122"/>
      <c r="I49" s="124"/>
      <c r="J49" s="122"/>
      <c r="K49" s="122"/>
      <c r="L49" s="124"/>
      <c r="M49" s="122"/>
      <c r="N49" s="122"/>
      <c r="O49" s="124"/>
    </row>
    <row r="50" spans="1:15" ht="20.100000000000001" customHeight="1">
      <c r="A50" s="9"/>
      <c r="B50" s="13"/>
      <c r="C50" s="13"/>
      <c r="D50" s="122"/>
      <c r="E50" s="122"/>
      <c r="F50" s="124"/>
      <c r="G50" s="122"/>
      <c r="H50" s="122"/>
      <c r="I50" s="124"/>
      <c r="J50" s="122"/>
      <c r="K50" s="122"/>
      <c r="L50" s="124"/>
      <c r="M50" s="122"/>
      <c r="N50" s="122"/>
      <c r="O50" s="124"/>
    </row>
    <row r="51" spans="1:15" ht="20.100000000000001" customHeight="1">
      <c r="A51" s="11" t="s">
        <v>58</v>
      </c>
      <c r="B51" s="147">
        <v>100</v>
      </c>
      <c r="C51" s="147">
        <v>100</v>
      </c>
      <c r="D51" s="166"/>
      <c r="E51" s="123"/>
      <c r="F51" s="125"/>
      <c r="G51" s="166"/>
      <c r="H51" s="123"/>
      <c r="I51" s="125"/>
      <c r="J51" s="184">
        <v>70.7</v>
      </c>
      <c r="K51" s="123"/>
      <c r="L51" s="125"/>
      <c r="M51" s="166">
        <v>105</v>
      </c>
      <c r="N51" s="123"/>
      <c r="O51" s="125"/>
    </row>
    <row r="52" spans="1:15" ht="20.100000000000001" customHeight="1">
      <c r="A52" s="24"/>
      <c r="B52" s="25"/>
      <c r="C52" s="25"/>
      <c r="D52" s="25"/>
      <c r="E52" s="25"/>
      <c r="F52" s="14"/>
      <c r="G52" s="14"/>
      <c r="H52" s="14"/>
      <c r="I52" s="6"/>
      <c r="J52" s="6"/>
      <c r="K52" s="6"/>
      <c r="L52" s="6"/>
      <c r="M52" s="6"/>
      <c r="N52" s="6"/>
      <c r="O52" s="6"/>
    </row>
    <row r="53" spans="1:15" ht="21.95" customHeight="1">
      <c r="A53" s="256" t="s">
        <v>78</v>
      </c>
      <c r="B53" s="256"/>
      <c r="C53" s="256"/>
      <c r="D53" s="256"/>
      <c r="E53" s="256"/>
      <c r="F53" s="256"/>
      <c r="G53" s="256"/>
      <c r="H53" s="256"/>
      <c r="I53" s="256"/>
      <c r="J53" s="256"/>
      <c r="K53" s="256"/>
      <c r="L53" s="256"/>
      <c r="M53" s="256"/>
      <c r="N53" s="256"/>
      <c r="O53" s="256"/>
    </row>
    <row r="54" spans="1:15" ht="20.100000000000001" customHeight="1">
      <c r="A54" s="22"/>
    </row>
    <row r="55" spans="1:15" ht="63.95" customHeight="1">
      <c r="A55" s="8" t="s">
        <v>125</v>
      </c>
      <c r="B55" s="211" t="s">
        <v>74</v>
      </c>
      <c r="C55" s="211"/>
      <c r="D55" s="211" t="s">
        <v>68</v>
      </c>
      <c r="E55" s="211"/>
      <c r="F55" s="211" t="s">
        <v>69</v>
      </c>
      <c r="G55" s="211"/>
      <c r="H55" s="211" t="s">
        <v>225</v>
      </c>
      <c r="I55" s="211"/>
      <c r="J55" s="211"/>
      <c r="K55" s="227" t="s">
        <v>93</v>
      </c>
      <c r="L55" s="229"/>
      <c r="M55" s="227" t="s">
        <v>36</v>
      </c>
      <c r="N55" s="228"/>
      <c r="O55" s="229"/>
    </row>
    <row r="56" spans="1:15" ht="18" customHeight="1">
      <c r="A56" s="7">
        <v>1</v>
      </c>
      <c r="B56" s="210">
        <v>2</v>
      </c>
      <c r="C56" s="210"/>
      <c r="D56" s="210">
        <v>3</v>
      </c>
      <c r="E56" s="210"/>
      <c r="F56" s="283">
        <v>4</v>
      </c>
      <c r="G56" s="283"/>
      <c r="H56" s="210">
        <v>5</v>
      </c>
      <c r="I56" s="210"/>
      <c r="J56" s="210"/>
      <c r="K56" s="210">
        <v>6</v>
      </c>
      <c r="L56" s="210"/>
      <c r="M56" s="269">
        <v>7</v>
      </c>
      <c r="N56" s="270"/>
      <c r="O56" s="281"/>
    </row>
    <row r="57" spans="1:15" ht="20.100000000000001" customHeight="1">
      <c r="A57" s="9"/>
      <c r="B57" s="282"/>
      <c r="C57" s="282"/>
      <c r="D57" s="284"/>
      <c r="E57" s="284"/>
      <c r="F57" s="285"/>
      <c r="G57" s="285"/>
      <c r="H57" s="211"/>
      <c r="I57" s="211"/>
      <c r="J57" s="211"/>
      <c r="K57" s="248"/>
      <c r="L57" s="249"/>
      <c r="M57" s="282"/>
      <c r="N57" s="282"/>
      <c r="O57" s="282"/>
    </row>
    <row r="58" spans="1:15" ht="20.100000000000001" customHeight="1">
      <c r="A58" s="9"/>
      <c r="B58" s="290"/>
      <c r="C58" s="291"/>
      <c r="D58" s="248"/>
      <c r="E58" s="249"/>
      <c r="F58" s="263"/>
      <c r="G58" s="264"/>
      <c r="H58" s="227"/>
      <c r="I58" s="228"/>
      <c r="J58" s="229"/>
      <c r="K58" s="248"/>
      <c r="L58" s="249"/>
      <c r="M58" s="290"/>
      <c r="N58" s="292"/>
      <c r="O58" s="291"/>
    </row>
    <row r="59" spans="1:15" ht="20.100000000000001" customHeight="1">
      <c r="A59" s="9"/>
      <c r="B59" s="282"/>
      <c r="C59" s="282"/>
      <c r="D59" s="284"/>
      <c r="E59" s="284"/>
      <c r="F59" s="285"/>
      <c r="G59" s="285"/>
      <c r="H59" s="211"/>
      <c r="I59" s="211"/>
      <c r="J59" s="211"/>
      <c r="K59" s="248"/>
      <c r="L59" s="249"/>
      <c r="M59" s="282"/>
      <c r="N59" s="282"/>
      <c r="O59" s="282"/>
    </row>
    <row r="60" spans="1:15" ht="20.100000000000001" customHeight="1">
      <c r="A60" s="11" t="s">
        <v>58</v>
      </c>
      <c r="B60" s="212" t="s">
        <v>37</v>
      </c>
      <c r="C60" s="212"/>
      <c r="D60" s="212" t="s">
        <v>37</v>
      </c>
      <c r="E60" s="212"/>
      <c r="F60" s="212" t="s">
        <v>37</v>
      </c>
      <c r="G60" s="212"/>
      <c r="H60" s="212"/>
      <c r="I60" s="212"/>
      <c r="J60" s="212"/>
      <c r="K60" s="250">
        <f>SUM(K57:K59)</f>
        <v>0</v>
      </c>
      <c r="L60" s="251"/>
      <c r="M60" s="293"/>
      <c r="N60" s="293"/>
      <c r="O60" s="293"/>
    </row>
    <row r="61" spans="1:15" ht="20.100000000000001" customHeight="1">
      <c r="A61" s="14"/>
      <c r="B61" s="28"/>
      <c r="C61" s="28"/>
      <c r="D61" s="28"/>
      <c r="E61" s="28"/>
      <c r="F61" s="28"/>
      <c r="G61" s="28"/>
      <c r="H61" s="28"/>
      <c r="I61" s="28"/>
      <c r="J61" s="28"/>
      <c r="K61" s="3"/>
      <c r="L61" s="3"/>
      <c r="M61" s="3"/>
      <c r="N61" s="3"/>
      <c r="O61" s="3"/>
    </row>
    <row r="62" spans="1:15" ht="21.95" customHeight="1">
      <c r="A62" s="256" t="s">
        <v>79</v>
      </c>
      <c r="B62" s="256"/>
      <c r="C62" s="256"/>
      <c r="D62" s="256"/>
      <c r="E62" s="256"/>
      <c r="F62" s="256"/>
      <c r="G62" s="256"/>
      <c r="H62" s="256"/>
      <c r="I62" s="256"/>
      <c r="J62" s="256"/>
      <c r="K62" s="256"/>
      <c r="L62" s="256"/>
      <c r="M62" s="256"/>
      <c r="N62" s="256"/>
      <c r="O62" s="256"/>
    </row>
    <row r="63" spans="1:15" ht="20.100000000000001" customHeight="1">
      <c r="A63" s="6"/>
      <c r="B63" s="20"/>
      <c r="C63" s="6"/>
      <c r="D63" s="6"/>
      <c r="E63" s="6"/>
      <c r="F63" s="6"/>
      <c r="G63" s="6"/>
      <c r="H63" s="6"/>
      <c r="I63" s="19"/>
    </row>
    <row r="64" spans="1:15" ht="63.95" customHeight="1">
      <c r="A64" s="211" t="s">
        <v>67</v>
      </c>
      <c r="B64" s="211"/>
      <c r="C64" s="211"/>
      <c r="D64" s="211" t="s">
        <v>94</v>
      </c>
      <c r="E64" s="211"/>
      <c r="F64" s="211"/>
      <c r="G64" s="211" t="s">
        <v>245</v>
      </c>
      <c r="H64" s="211"/>
      <c r="I64" s="211"/>
      <c r="J64" s="211" t="s">
        <v>243</v>
      </c>
      <c r="K64" s="211"/>
      <c r="L64" s="211"/>
      <c r="M64" s="211" t="s">
        <v>95</v>
      </c>
      <c r="N64" s="211"/>
      <c r="O64" s="211"/>
    </row>
    <row r="65" spans="1:15" ht="18" customHeight="1">
      <c r="A65" s="211">
        <v>1</v>
      </c>
      <c r="B65" s="211"/>
      <c r="C65" s="211"/>
      <c r="D65" s="211">
        <v>2</v>
      </c>
      <c r="E65" s="211"/>
      <c r="F65" s="211"/>
      <c r="G65" s="211">
        <v>3</v>
      </c>
      <c r="H65" s="211"/>
      <c r="I65" s="211"/>
      <c r="J65" s="210">
        <v>4</v>
      </c>
      <c r="K65" s="210"/>
      <c r="L65" s="210"/>
      <c r="M65" s="210">
        <v>5</v>
      </c>
      <c r="N65" s="210"/>
      <c r="O65" s="210"/>
    </row>
    <row r="66" spans="1:15" ht="20.100000000000001" customHeight="1">
      <c r="A66" s="289" t="s">
        <v>226</v>
      </c>
      <c r="B66" s="289"/>
      <c r="C66" s="289"/>
      <c r="D66" s="284"/>
      <c r="E66" s="284"/>
      <c r="F66" s="284"/>
      <c r="G66" s="284"/>
      <c r="H66" s="284"/>
      <c r="I66" s="284"/>
      <c r="J66" s="284"/>
      <c r="K66" s="284"/>
      <c r="L66" s="284"/>
      <c r="M66" s="287">
        <f>D66+G66-J66</f>
        <v>0</v>
      </c>
      <c r="N66" s="287"/>
      <c r="O66" s="287"/>
    </row>
    <row r="67" spans="1:15" ht="20.100000000000001" customHeight="1">
      <c r="A67" s="289" t="s">
        <v>107</v>
      </c>
      <c r="B67" s="289"/>
      <c r="C67" s="289"/>
      <c r="D67" s="284"/>
      <c r="E67" s="284"/>
      <c r="F67" s="284"/>
      <c r="G67" s="284"/>
      <c r="H67" s="284"/>
      <c r="I67" s="284"/>
      <c r="J67" s="284"/>
      <c r="K67" s="284"/>
      <c r="L67" s="284"/>
      <c r="M67" s="284"/>
      <c r="N67" s="284"/>
      <c r="O67" s="284"/>
    </row>
    <row r="68" spans="1:15" ht="20.100000000000001" customHeight="1">
      <c r="A68" s="289"/>
      <c r="B68" s="289"/>
      <c r="C68" s="289"/>
      <c r="D68" s="248"/>
      <c r="E68" s="288"/>
      <c r="F68" s="249"/>
      <c r="G68" s="248"/>
      <c r="H68" s="288"/>
      <c r="I68" s="249"/>
      <c r="J68" s="248"/>
      <c r="K68" s="288"/>
      <c r="L68" s="249"/>
      <c r="M68" s="248"/>
      <c r="N68" s="288"/>
      <c r="O68" s="249"/>
    </row>
    <row r="69" spans="1:15" ht="20.100000000000001" customHeight="1">
      <c r="A69" s="289" t="s">
        <v>227</v>
      </c>
      <c r="B69" s="289"/>
      <c r="C69" s="289"/>
      <c r="D69" s="284"/>
      <c r="E69" s="284"/>
      <c r="F69" s="284"/>
      <c r="G69" s="284"/>
      <c r="H69" s="284"/>
      <c r="I69" s="284"/>
      <c r="J69" s="284"/>
      <c r="K69" s="284"/>
      <c r="L69" s="284"/>
      <c r="M69" s="287">
        <f>D69+G69-J69</f>
        <v>0</v>
      </c>
      <c r="N69" s="287"/>
      <c r="O69" s="287"/>
    </row>
    <row r="70" spans="1:15" ht="20.100000000000001" customHeight="1">
      <c r="A70" s="289" t="s">
        <v>108</v>
      </c>
      <c r="B70" s="289"/>
      <c r="C70" s="289"/>
      <c r="D70" s="284"/>
      <c r="E70" s="284"/>
      <c r="F70" s="284"/>
      <c r="G70" s="284"/>
      <c r="H70" s="284"/>
      <c r="I70" s="284"/>
      <c r="J70" s="284"/>
      <c r="K70" s="284"/>
      <c r="L70" s="284"/>
      <c r="M70" s="284"/>
      <c r="N70" s="284"/>
      <c r="O70" s="284"/>
    </row>
    <row r="71" spans="1:15" ht="20.100000000000001" customHeight="1">
      <c r="A71" s="289"/>
      <c r="B71" s="289"/>
      <c r="C71" s="289"/>
      <c r="D71" s="248"/>
      <c r="E71" s="288"/>
      <c r="F71" s="249"/>
      <c r="G71" s="248"/>
      <c r="H71" s="288"/>
      <c r="I71" s="249"/>
      <c r="J71" s="248"/>
      <c r="K71" s="288"/>
      <c r="L71" s="249"/>
      <c r="M71" s="248"/>
      <c r="N71" s="288"/>
      <c r="O71" s="249"/>
    </row>
    <row r="72" spans="1:15" ht="20.100000000000001" customHeight="1">
      <c r="A72" s="289" t="s">
        <v>228</v>
      </c>
      <c r="B72" s="289"/>
      <c r="C72" s="289"/>
      <c r="D72" s="284"/>
      <c r="E72" s="284"/>
      <c r="F72" s="284"/>
      <c r="G72" s="284"/>
      <c r="H72" s="284"/>
      <c r="I72" s="284"/>
      <c r="J72" s="284"/>
      <c r="K72" s="284"/>
      <c r="L72" s="284"/>
      <c r="M72" s="287">
        <f>D72+G72-J72</f>
        <v>0</v>
      </c>
      <c r="N72" s="287"/>
      <c r="O72" s="287"/>
    </row>
    <row r="73" spans="1:15" ht="20.100000000000001" customHeight="1">
      <c r="A73" s="289" t="s">
        <v>107</v>
      </c>
      <c r="B73" s="289"/>
      <c r="C73" s="289"/>
      <c r="D73" s="284"/>
      <c r="E73" s="284"/>
      <c r="F73" s="284"/>
      <c r="G73" s="284"/>
      <c r="H73" s="284"/>
      <c r="I73" s="284"/>
      <c r="J73" s="284"/>
      <c r="K73" s="284"/>
      <c r="L73" s="284"/>
      <c r="M73" s="284"/>
      <c r="N73" s="284"/>
      <c r="O73" s="284"/>
    </row>
    <row r="74" spans="1:15" ht="20.100000000000001" customHeight="1">
      <c r="A74" s="246"/>
      <c r="B74" s="196"/>
      <c r="C74" s="247"/>
      <c r="D74" s="284"/>
      <c r="E74" s="284"/>
      <c r="F74" s="284"/>
      <c r="G74" s="284"/>
      <c r="H74" s="284"/>
      <c r="I74" s="284"/>
      <c r="J74" s="284"/>
      <c r="K74" s="284"/>
      <c r="L74" s="284"/>
      <c r="M74" s="284"/>
      <c r="N74" s="284"/>
      <c r="O74" s="284"/>
    </row>
    <row r="75" spans="1:15" ht="20.100000000000001" customHeight="1">
      <c r="A75" s="232" t="s">
        <v>58</v>
      </c>
      <c r="B75" s="200"/>
      <c r="C75" s="233"/>
      <c r="D75" s="286">
        <f>SUM(D66,D69,D72)</f>
        <v>0</v>
      </c>
      <c r="E75" s="286"/>
      <c r="F75" s="286"/>
      <c r="G75" s="286">
        <f>SUM(G66,G69,G72)</f>
        <v>0</v>
      </c>
      <c r="H75" s="286"/>
      <c r="I75" s="286"/>
      <c r="J75" s="286">
        <f>SUM(J66,J69,J72)</f>
        <v>0</v>
      </c>
      <c r="K75" s="286"/>
      <c r="L75" s="286"/>
      <c r="M75" s="286">
        <f>D75+G75-J75</f>
        <v>0</v>
      </c>
      <c r="N75" s="286"/>
      <c r="O75" s="286"/>
    </row>
    <row r="76" spans="1:15">
      <c r="C76" s="34"/>
      <c r="D76" s="34"/>
      <c r="E76" s="34"/>
    </row>
    <row r="77" spans="1:15">
      <c r="C77" s="34"/>
      <c r="D77" s="34"/>
      <c r="E77" s="34"/>
    </row>
    <row r="78" spans="1:15">
      <c r="C78" s="34"/>
      <c r="D78" s="34"/>
      <c r="E78" s="34"/>
    </row>
    <row r="79" spans="1:15">
      <c r="C79" s="34"/>
      <c r="D79" s="34"/>
      <c r="E79" s="34"/>
    </row>
    <row r="80" spans="1:15">
      <c r="C80" s="34"/>
      <c r="D80" s="34"/>
      <c r="E80" s="34"/>
    </row>
    <row r="81" spans="3:5">
      <c r="C81" s="34"/>
      <c r="D81" s="34"/>
      <c r="E81" s="34"/>
    </row>
    <row r="82" spans="3:5">
      <c r="C82" s="34"/>
      <c r="D82" s="34"/>
      <c r="E82" s="34"/>
    </row>
    <row r="83" spans="3:5">
      <c r="C83" s="34"/>
      <c r="D83" s="34"/>
      <c r="E83" s="34"/>
    </row>
    <row r="84" spans="3:5">
      <c r="C84" s="34"/>
      <c r="D84" s="34"/>
      <c r="E84" s="34"/>
    </row>
    <row r="85" spans="3:5">
      <c r="C85" s="34"/>
      <c r="D85" s="34"/>
      <c r="E85" s="34"/>
    </row>
    <row r="86" spans="3:5">
      <c r="C86" s="34"/>
      <c r="D86" s="34"/>
      <c r="E86" s="34"/>
    </row>
    <row r="87" spans="3:5">
      <c r="C87" s="34"/>
      <c r="D87" s="34"/>
      <c r="E87" s="34"/>
    </row>
    <row r="88" spans="3:5">
      <c r="C88" s="34"/>
      <c r="D88" s="34"/>
      <c r="E88" s="34"/>
    </row>
    <row r="89" spans="3:5">
      <c r="C89" s="34"/>
      <c r="D89" s="34"/>
      <c r="E89" s="34"/>
    </row>
  </sheetData>
  <mergeCells count="261">
    <mergeCell ref="A75:C75"/>
    <mergeCell ref="D75:F75"/>
    <mergeCell ref="G75:I75"/>
    <mergeCell ref="J75:L75"/>
    <mergeCell ref="J74:L74"/>
    <mergeCell ref="N20:O20"/>
    <mergeCell ref="D69:F69"/>
    <mergeCell ref="G73:I73"/>
    <mergeCell ref="M58:O58"/>
    <mergeCell ref="M66:O66"/>
    <mergeCell ref="J65:L65"/>
    <mergeCell ref="K59:L59"/>
    <mergeCell ref="M59:O59"/>
    <mergeCell ref="G72:I72"/>
    <mergeCell ref="D67:F67"/>
    <mergeCell ref="A68:C68"/>
    <mergeCell ref="L20:M20"/>
    <mergeCell ref="A67:C67"/>
    <mergeCell ref="G67:I67"/>
    <mergeCell ref="D68:F68"/>
    <mergeCell ref="G68:I68"/>
    <mergeCell ref="M60:O60"/>
    <mergeCell ref="M69:O69"/>
    <mergeCell ref="J69:L69"/>
    <mergeCell ref="J67:L67"/>
    <mergeCell ref="M67:O67"/>
    <mergeCell ref="M68:O68"/>
    <mergeCell ref="J68:L68"/>
    <mergeCell ref="K58:L58"/>
    <mergeCell ref="H59:J59"/>
    <mergeCell ref="H25:I25"/>
    <mergeCell ref="J25:K25"/>
    <mergeCell ref="A22:C22"/>
    <mergeCell ref="A66:C66"/>
    <mergeCell ref="D66:F66"/>
    <mergeCell ref="G66:I66"/>
    <mergeCell ref="K60:L60"/>
    <mergeCell ref="J66:L66"/>
    <mergeCell ref="H60:J60"/>
    <mergeCell ref="G65:I65"/>
    <mergeCell ref="D65:F65"/>
    <mergeCell ref="H58:J58"/>
    <mergeCell ref="B59:C59"/>
    <mergeCell ref="B58:C58"/>
    <mergeCell ref="D58:E58"/>
    <mergeCell ref="F58:G58"/>
    <mergeCell ref="D59:E59"/>
    <mergeCell ref="F59:G59"/>
    <mergeCell ref="A70:C70"/>
    <mergeCell ref="D70:F70"/>
    <mergeCell ref="G69:I69"/>
    <mergeCell ref="A74:C74"/>
    <mergeCell ref="D74:F74"/>
    <mergeCell ref="G74:I74"/>
    <mergeCell ref="A73:C73"/>
    <mergeCell ref="D73:F73"/>
    <mergeCell ref="A71:C71"/>
    <mergeCell ref="D71:F71"/>
    <mergeCell ref="G71:I71"/>
    <mergeCell ref="A72:C72"/>
    <mergeCell ref="D72:F72"/>
    <mergeCell ref="G70:I70"/>
    <mergeCell ref="A69:C69"/>
    <mergeCell ref="M75:O75"/>
    <mergeCell ref="M73:O73"/>
    <mergeCell ref="M72:O72"/>
    <mergeCell ref="J70:L70"/>
    <mergeCell ref="M70:O70"/>
    <mergeCell ref="M71:O71"/>
    <mergeCell ref="M74:O74"/>
    <mergeCell ref="J73:L73"/>
    <mergeCell ref="J72:L72"/>
    <mergeCell ref="J71:L71"/>
    <mergeCell ref="M65:O65"/>
    <mergeCell ref="A65:C65"/>
    <mergeCell ref="B60:C60"/>
    <mergeCell ref="D60:E60"/>
    <mergeCell ref="F60:G60"/>
    <mergeCell ref="A62:O62"/>
    <mergeCell ref="A64:C64"/>
    <mergeCell ref="D64:F64"/>
    <mergeCell ref="G64:I64"/>
    <mergeCell ref="J64:L64"/>
    <mergeCell ref="M64:O64"/>
    <mergeCell ref="M57:O57"/>
    <mergeCell ref="B56:C56"/>
    <mergeCell ref="F56:G56"/>
    <mergeCell ref="H56:J56"/>
    <mergeCell ref="B57:C57"/>
    <mergeCell ref="H57:J57"/>
    <mergeCell ref="K57:L57"/>
    <mergeCell ref="D56:E56"/>
    <mergeCell ref="D57:E57"/>
    <mergeCell ref="F57:G57"/>
    <mergeCell ref="M55:O55"/>
    <mergeCell ref="K56:L56"/>
    <mergeCell ref="M56:O56"/>
    <mergeCell ref="A53:O53"/>
    <mergeCell ref="B55:C55"/>
    <mergeCell ref="D55:E55"/>
    <mergeCell ref="F55:G55"/>
    <mergeCell ref="H55:J55"/>
    <mergeCell ref="K55:L55"/>
    <mergeCell ref="A44:J44"/>
    <mergeCell ref="B46:C46"/>
    <mergeCell ref="D46:F46"/>
    <mergeCell ref="F41:O41"/>
    <mergeCell ref="F42:O42"/>
    <mergeCell ref="G46:I46"/>
    <mergeCell ref="J46:L46"/>
    <mergeCell ref="M46:O46"/>
    <mergeCell ref="A46:A47"/>
    <mergeCell ref="B41:E41"/>
    <mergeCell ref="B42:E42"/>
    <mergeCell ref="F38:O38"/>
    <mergeCell ref="B38:E38"/>
    <mergeCell ref="B39:E39"/>
    <mergeCell ref="F39:O39"/>
    <mergeCell ref="F40:O40"/>
    <mergeCell ref="B40:E40"/>
    <mergeCell ref="L17:M17"/>
    <mergeCell ref="N17:O17"/>
    <mergeCell ref="J17:K17"/>
    <mergeCell ref="A17:C17"/>
    <mergeCell ref="A18:C18"/>
    <mergeCell ref="H17:I17"/>
    <mergeCell ref="D18:E18"/>
    <mergeCell ref="N18:O18"/>
    <mergeCell ref="J18:K18"/>
    <mergeCell ref="F19:G19"/>
    <mergeCell ref="H19:I19"/>
    <mergeCell ref="J19:K19"/>
    <mergeCell ref="F18:G18"/>
    <mergeCell ref="A19:C19"/>
    <mergeCell ref="D19:E19"/>
    <mergeCell ref="D22:E22"/>
    <mergeCell ref="N22:O22"/>
    <mergeCell ref="F37:O37"/>
    <mergeCell ref="B37:E37"/>
    <mergeCell ref="H18:I18"/>
    <mergeCell ref="N19:O19"/>
    <mergeCell ref="A20:C20"/>
    <mergeCell ref="D20:E20"/>
    <mergeCell ref="F20:G20"/>
    <mergeCell ref="H20:I20"/>
    <mergeCell ref="J20:K20"/>
    <mergeCell ref="J23:K23"/>
    <mergeCell ref="L25:M25"/>
    <mergeCell ref="L23:M23"/>
    <mergeCell ref="L22:M22"/>
    <mergeCell ref="J22:K22"/>
    <mergeCell ref="F22:G22"/>
    <mergeCell ref="H22:I22"/>
    <mergeCell ref="A21:C21"/>
    <mergeCell ref="D21:E21"/>
    <mergeCell ref="F21:G21"/>
    <mergeCell ref="H21:I21"/>
    <mergeCell ref="F23:G23"/>
    <mergeCell ref="J24:K24"/>
    <mergeCell ref="A25:C25"/>
    <mergeCell ref="F33:O33"/>
    <mergeCell ref="D23:E23"/>
    <mergeCell ref="B36:E36"/>
    <mergeCell ref="L10:M10"/>
    <mergeCell ref="L15:M15"/>
    <mergeCell ref="L14:M14"/>
    <mergeCell ref="B34:E34"/>
    <mergeCell ref="F34:O34"/>
    <mergeCell ref="A11:C11"/>
    <mergeCell ref="D17:E17"/>
    <mergeCell ref="F35:O35"/>
    <mergeCell ref="F36:O36"/>
    <mergeCell ref="D25:E25"/>
    <mergeCell ref="J21:K21"/>
    <mergeCell ref="L21:M21"/>
    <mergeCell ref="N21:O21"/>
    <mergeCell ref="L24:M24"/>
    <mergeCell ref="N24:O24"/>
    <mergeCell ref="A23:C23"/>
    <mergeCell ref="H11:I11"/>
    <mergeCell ref="B35:E35"/>
    <mergeCell ref="H23:I23"/>
    <mergeCell ref="N25:O25"/>
    <mergeCell ref="A26:C26"/>
    <mergeCell ref="D26:E26"/>
    <mergeCell ref="N23:O23"/>
    <mergeCell ref="A14:C14"/>
    <mergeCell ref="F14:G14"/>
    <mergeCell ref="H14:I14"/>
    <mergeCell ref="D14:E14"/>
    <mergeCell ref="A13:C13"/>
    <mergeCell ref="D13:E13"/>
    <mergeCell ref="H13:I13"/>
    <mergeCell ref="F13:G13"/>
    <mergeCell ref="B33:E33"/>
    <mergeCell ref="F32:O32"/>
    <mergeCell ref="B32:E32"/>
    <mergeCell ref="A30:O30"/>
    <mergeCell ref="A28:O28"/>
    <mergeCell ref="F17:G17"/>
    <mergeCell ref="A24:C24"/>
    <mergeCell ref="D24:E24"/>
    <mergeCell ref="F24:G24"/>
    <mergeCell ref="H24:I24"/>
    <mergeCell ref="F26:G26"/>
    <mergeCell ref="H26:I26"/>
    <mergeCell ref="L26:M26"/>
    <mergeCell ref="J26:K26"/>
    <mergeCell ref="N26:O26"/>
    <mergeCell ref="F25:G25"/>
    <mergeCell ref="L19:M19"/>
    <mergeCell ref="L18:M18"/>
    <mergeCell ref="A15:C15"/>
    <mergeCell ref="H16:I16"/>
    <mergeCell ref="H15:I15"/>
    <mergeCell ref="D15:E15"/>
    <mergeCell ref="A16:C16"/>
    <mergeCell ref="F15:G15"/>
    <mergeCell ref="D16:E16"/>
    <mergeCell ref="F16:G16"/>
    <mergeCell ref="N9:O9"/>
    <mergeCell ref="L11:M11"/>
    <mergeCell ref="J10:K10"/>
    <mergeCell ref="N12:O12"/>
    <mergeCell ref="N16:O16"/>
    <mergeCell ref="J16:K16"/>
    <mergeCell ref="N15:O15"/>
    <mergeCell ref="L16:M16"/>
    <mergeCell ref="J15:K15"/>
    <mergeCell ref="J12:K12"/>
    <mergeCell ref="N10:O10"/>
    <mergeCell ref="J14:K14"/>
    <mergeCell ref="N14:O14"/>
    <mergeCell ref="N13:O13"/>
    <mergeCell ref="L13:M13"/>
    <mergeCell ref="J13:K13"/>
    <mergeCell ref="N11:O11"/>
    <mergeCell ref="A10:C10"/>
    <mergeCell ref="A12:C12"/>
    <mergeCell ref="D12:E12"/>
    <mergeCell ref="D11:E11"/>
    <mergeCell ref="H12:I12"/>
    <mergeCell ref="F12:G12"/>
    <mergeCell ref="D10:E10"/>
    <mergeCell ref="L12:M12"/>
    <mergeCell ref="A1:O1"/>
    <mergeCell ref="A2:O2"/>
    <mergeCell ref="A3:O3"/>
    <mergeCell ref="D9:E9"/>
    <mergeCell ref="F9:G9"/>
    <mergeCell ref="A5:O5"/>
    <mergeCell ref="A9:C9"/>
    <mergeCell ref="A4:O4"/>
    <mergeCell ref="A7:O7"/>
    <mergeCell ref="J9:K9"/>
    <mergeCell ref="H9:I9"/>
    <mergeCell ref="L9:M9"/>
    <mergeCell ref="H10:I10"/>
    <mergeCell ref="F10:G10"/>
    <mergeCell ref="J11:K11"/>
    <mergeCell ref="F11:G11"/>
  </mergeCells>
  <phoneticPr fontId="3" type="noConversion"/>
  <pageMargins left="1.1811023622047245" right="0.39370078740157483" top="0.78740157480314965" bottom="0.78740157480314965" header="0.27559055118110237" footer="0.15748031496062992"/>
  <pageSetup paperSize="9" scale="47" orientation="landscape" horizontalDpi="1200" verticalDpi="1200" r:id="rId1"/>
  <headerFooter alignWithMargins="0">
    <oddHeader xml:space="preserve">&amp;C&amp;"Times New Roman,обычный"&amp;14 
13
&amp;R
&amp;"Times New Roman,обычный"&amp;14Продовження додатка 1
Таблиця 6
</oddHeader>
  </headerFooter>
  <rowBreaks count="1" manualBreakCount="1">
    <brk id="42" max="14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</sheetPr>
  <dimension ref="A1:AE71"/>
  <sheetViews>
    <sheetView zoomScale="60" zoomScaleNormal="70" zoomScaleSheetLayoutView="50" workbookViewId="0">
      <selection activeCell="B57" sqref="B57:F57"/>
    </sheetView>
  </sheetViews>
  <sheetFormatPr defaultColWidth="9.140625" defaultRowHeight="18.75"/>
  <cols>
    <col min="1" max="1" width="8.28515625" style="2" customWidth="1"/>
    <col min="2" max="2" width="28.7109375" style="2" customWidth="1"/>
    <col min="3" max="6" width="11.28515625" style="2" customWidth="1"/>
    <col min="7" max="31" width="11" style="2" customWidth="1"/>
    <col min="32" max="16384" width="9.140625" style="2"/>
  </cols>
  <sheetData>
    <row r="1" spans="1:31">
      <c r="A1" s="28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Q1" s="33"/>
      <c r="R1" s="33"/>
      <c r="S1" s="33"/>
      <c r="T1" s="33"/>
      <c r="U1" s="33"/>
      <c r="AB1" s="322"/>
      <c r="AC1" s="323"/>
      <c r="AD1" s="323"/>
      <c r="AE1" s="323"/>
    </row>
    <row r="2" spans="1:31" ht="18.75" customHeight="1">
      <c r="B2" s="46" t="s">
        <v>322</v>
      </c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</row>
    <row r="3" spans="1:31">
      <c r="A3" s="64"/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8"/>
      <c r="U3" s="68"/>
      <c r="V3" s="68"/>
      <c r="W3" s="68"/>
      <c r="X3" s="68"/>
      <c r="Y3" s="68"/>
      <c r="Z3" s="68"/>
      <c r="AA3" s="68"/>
      <c r="AB3" s="68"/>
      <c r="AC3" s="68"/>
      <c r="AD3" s="68"/>
      <c r="AE3" s="68"/>
    </row>
    <row r="4" spans="1:31" ht="41.25" customHeight="1">
      <c r="A4" s="206" t="s">
        <v>54</v>
      </c>
      <c r="B4" s="206" t="s">
        <v>166</v>
      </c>
      <c r="C4" s="342" t="s">
        <v>167</v>
      </c>
      <c r="D4" s="343"/>
      <c r="E4" s="343"/>
      <c r="F4" s="344"/>
      <c r="G4" s="342" t="s">
        <v>240</v>
      </c>
      <c r="H4" s="343"/>
      <c r="I4" s="343"/>
      <c r="J4" s="343"/>
      <c r="K4" s="343"/>
      <c r="L4" s="343"/>
      <c r="M4" s="344"/>
      <c r="N4" s="227" t="s">
        <v>168</v>
      </c>
      <c r="O4" s="228"/>
      <c r="P4" s="228"/>
      <c r="Q4" s="228"/>
      <c r="R4" s="228"/>
      <c r="S4" s="228"/>
      <c r="T4" s="228"/>
      <c r="U4" s="228"/>
      <c r="V4" s="228"/>
      <c r="W4" s="228"/>
      <c r="X4" s="228"/>
      <c r="Y4" s="229"/>
      <c r="Z4" s="355" t="s">
        <v>331</v>
      </c>
      <c r="AA4" s="356"/>
      <c r="AB4" s="357"/>
      <c r="AC4" s="296" t="s">
        <v>332</v>
      </c>
      <c r="AD4" s="297"/>
      <c r="AE4" s="298"/>
    </row>
    <row r="5" spans="1:31" ht="48.75" customHeight="1">
      <c r="A5" s="207"/>
      <c r="B5" s="207"/>
      <c r="C5" s="347"/>
      <c r="D5" s="348"/>
      <c r="E5" s="348"/>
      <c r="F5" s="349"/>
      <c r="G5" s="347"/>
      <c r="H5" s="348"/>
      <c r="I5" s="348"/>
      <c r="J5" s="348"/>
      <c r="K5" s="348"/>
      <c r="L5" s="348"/>
      <c r="M5" s="349"/>
      <c r="N5" s="227" t="s">
        <v>334</v>
      </c>
      <c r="O5" s="228"/>
      <c r="P5" s="228"/>
      <c r="Q5" s="229"/>
      <c r="R5" s="227" t="s">
        <v>335</v>
      </c>
      <c r="S5" s="228"/>
      <c r="T5" s="228"/>
      <c r="U5" s="229"/>
      <c r="V5" s="227" t="s">
        <v>336</v>
      </c>
      <c r="W5" s="228"/>
      <c r="X5" s="228"/>
      <c r="Y5" s="229"/>
      <c r="Z5" s="358"/>
      <c r="AA5" s="358"/>
      <c r="AB5" s="359"/>
      <c r="AC5" s="302"/>
      <c r="AD5" s="303"/>
      <c r="AE5" s="304"/>
    </row>
    <row r="6" spans="1:31" ht="18" customHeight="1">
      <c r="A6" s="74">
        <v>1</v>
      </c>
      <c r="B6" s="75">
        <v>2</v>
      </c>
      <c r="C6" s="305">
        <v>3</v>
      </c>
      <c r="D6" s="306"/>
      <c r="E6" s="306"/>
      <c r="F6" s="307"/>
      <c r="G6" s="305">
        <v>4</v>
      </c>
      <c r="H6" s="306"/>
      <c r="I6" s="306"/>
      <c r="J6" s="306"/>
      <c r="K6" s="306"/>
      <c r="L6" s="306"/>
      <c r="M6" s="307"/>
      <c r="N6" s="352">
        <v>5</v>
      </c>
      <c r="O6" s="353"/>
      <c r="P6" s="353"/>
      <c r="Q6" s="354"/>
      <c r="R6" s="352">
        <v>6</v>
      </c>
      <c r="S6" s="353"/>
      <c r="T6" s="353"/>
      <c r="U6" s="354"/>
      <c r="V6" s="352">
        <v>7</v>
      </c>
      <c r="W6" s="353"/>
      <c r="X6" s="353"/>
      <c r="Y6" s="354"/>
      <c r="Z6" s="353">
        <v>8</v>
      </c>
      <c r="AA6" s="353"/>
      <c r="AB6" s="354"/>
      <c r="AC6" s="352">
        <v>9</v>
      </c>
      <c r="AD6" s="353"/>
      <c r="AE6" s="354"/>
    </row>
    <row r="7" spans="1:31" ht="20.100000000000001" customHeight="1">
      <c r="A7" s="74">
        <v>1</v>
      </c>
      <c r="B7" s="173"/>
      <c r="C7" s="305"/>
      <c r="D7" s="306"/>
      <c r="E7" s="306"/>
      <c r="F7" s="307"/>
      <c r="G7" s="338"/>
      <c r="H7" s="339"/>
      <c r="I7" s="339"/>
      <c r="J7" s="339"/>
      <c r="K7" s="339"/>
      <c r="L7" s="339"/>
      <c r="M7" s="340"/>
      <c r="N7" s="338"/>
      <c r="O7" s="339"/>
      <c r="P7" s="339"/>
      <c r="Q7" s="340"/>
      <c r="R7" s="338"/>
      <c r="S7" s="339"/>
      <c r="T7" s="339"/>
      <c r="U7" s="340"/>
      <c r="V7" s="338"/>
      <c r="W7" s="339"/>
      <c r="X7" s="339"/>
      <c r="Y7" s="340"/>
      <c r="Z7" s="308" t="e">
        <f>(V7/R7)*100</f>
        <v>#DIV/0!</v>
      </c>
      <c r="AA7" s="308"/>
      <c r="AB7" s="309"/>
      <c r="AC7" s="350" t="e">
        <f>(V7/N7)*100</f>
        <v>#DIV/0!</v>
      </c>
      <c r="AD7" s="308"/>
      <c r="AE7" s="309"/>
    </row>
    <row r="8" spans="1:31" ht="20.100000000000001" customHeight="1">
      <c r="A8" s="74"/>
      <c r="B8" s="75"/>
      <c r="C8" s="305"/>
      <c r="D8" s="306"/>
      <c r="E8" s="306"/>
      <c r="F8" s="307"/>
      <c r="G8" s="338"/>
      <c r="H8" s="339"/>
      <c r="I8" s="339"/>
      <c r="J8" s="339"/>
      <c r="K8" s="339"/>
      <c r="L8" s="339"/>
      <c r="M8" s="340"/>
      <c r="N8" s="338"/>
      <c r="O8" s="339"/>
      <c r="P8" s="339"/>
      <c r="Q8" s="340"/>
      <c r="R8" s="338"/>
      <c r="S8" s="339"/>
      <c r="T8" s="339"/>
      <c r="U8" s="340"/>
      <c r="V8" s="338"/>
      <c r="W8" s="339"/>
      <c r="X8" s="339"/>
      <c r="Y8" s="340"/>
      <c r="Z8" s="308" t="e">
        <f>(V8/R8)*100</f>
        <v>#DIV/0!</v>
      </c>
      <c r="AA8" s="308"/>
      <c r="AB8" s="309"/>
      <c r="AC8" s="350" t="e">
        <f>(V8/N8)*100</f>
        <v>#DIV/0!</v>
      </c>
      <c r="AD8" s="308"/>
      <c r="AE8" s="309"/>
    </row>
    <row r="9" spans="1:31" ht="20.100000000000001" customHeight="1">
      <c r="A9" s="74"/>
      <c r="B9" s="75"/>
      <c r="C9" s="305"/>
      <c r="D9" s="306"/>
      <c r="E9" s="306"/>
      <c r="F9" s="307"/>
      <c r="G9" s="338"/>
      <c r="H9" s="339"/>
      <c r="I9" s="339"/>
      <c r="J9" s="339"/>
      <c r="K9" s="339"/>
      <c r="L9" s="339"/>
      <c r="M9" s="340"/>
      <c r="N9" s="338"/>
      <c r="O9" s="339"/>
      <c r="P9" s="339"/>
      <c r="Q9" s="340"/>
      <c r="R9" s="338"/>
      <c r="S9" s="339"/>
      <c r="T9" s="339"/>
      <c r="U9" s="340"/>
      <c r="V9" s="338"/>
      <c r="W9" s="339"/>
      <c r="X9" s="339"/>
      <c r="Y9" s="340"/>
      <c r="Z9" s="308" t="e">
        <f>(V9/R9)*100</f>
        <v>#DIV/0!</v>
      </c>
      <c r="AA9" s="308"/>
      <c r="AB9" s="309"/>
      <c r="AC9" s="350" t="e">
        <f>(V9/N9)*100</f>
        <v>#DIV/0!</v>
      </c>
      <c r="AD9" s="308"/>
      <c r="AE9" s="309"/>
    </row>
    <row r="10" spans="1:31" ht="20.100000000000001" customHeight="1">
      <c r="A10" s="74"/>
      <c r="B10" s="75"/>
      <c r="C10" s="305"/>
      <c r="D10" s="306"/>
      <c r="E10" s="306"/>
      <c r="F10" s="307"/>
      <c r="G10" s="338"/>
      <c r="H10" s="339"/>
      <c r="I10" s="339"/>
      <c r="J10" s="339"/>
      <c r="K10" s="339"/>
      <c r="L10" s="339"/>
      <c r="M10" s="340"/>
      <c r="N10" s="338"/>
      <c r="O10" s="339"/>
      <c r="P10" s="339"/>
      <c r="Q10" s="340"/>
      <c r="R10" s="338"/>
      <c r="S10" s="339"/>
      <c r="T10" s="339"/>
      <c r="U10" s="340"/>
      <c r="V10" s="338"/>
      <c r="W10" s="339"/>
      <c r="X10" s="339"/>
      <c r="Y10" s="340"/>
      <c r="Z10" s="308" t="e">
        <f>(V10/R10)*100</f>
        <v>#DIV/0!</v>
      </c>
      <c r="AA10" s="308"/>
      <c r="AB10" s="309"/>
      <c r="AC10" s="350" t="e">
        <f>(V10/N10)*100</f>
        <v>#DIV/0!</v>
      </c>
      <c r="AD10" s="308"/>
      <c r="AE10" s="309"/>
    </row>
    <row r="11" spans="1:31" ht="20.100000000000001" customHeight="1">
      <c r="A11" s="334" t="s">
        <v>58</v>
      </c>
      <c r="B11" s="335"/>
      <c r="C11" s="335"/>
      <c r="D11" s="335"/>
      <c r="E11" s="335"/>
      <c r="F11" s="335"/>
      <c r="G11" s="335"/>
      <c r="H11" s="335"/>
      <c r="I11" s="335"/>
      <c r="J11" s="335"/>
      <c r="K11" s="335"/>
      <c r="L11" s="335"/>
      <c r="M11" s="336"/>
      <c r="N11" s="250">
        <f>SUM(N7:N10)</f>
        <v>0</v>
      </c>
      <c r="O11" s="341"/>
      <c r="P11" s="341"/>
      <c r="Q11" s="251"/>
      <c r="R11" s="250">
        <f>SUM(R7:R10)</f>
        <v>0</v>
      </c>
      <c r="S11" s="341"/>
      <c r="T11" s="341"/>
      <c r="U11" s="251"/>
      <c r="V11" s="250">
        <f>SUM(V7:V10)</f>
        <v>0</v>
      </c>
      <c r="W11" s="341"/>
      <c r="X11" s="341"/>
      <c r="Y11" s="251"/>
      <c r="Z11" s="294" t="e">
        <f>(V11/R11)*100</f>
        <v>#DIV/0!</v>
      </c>
      <c r="AA11" s="294"/>
      <c r="AB11" s="295"/>
      <c r="AC11" s="351" t="e">
        <f>(V11/N11)*100</f>
        <v>#DIV/0!</v>
      </c>
      <c r="AD11" s="294"/>
      <c r="AE11" s="295"/>
    </row>
    <row r="12" spans="1:31" ht="18.75" customHeight="1">
      <c r="A12" s="38"/>
      <c r="B12" s="38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40"/>
      <c r="N12" s="40"/>
      <c r="O12" s="40"/>
      <c r="P12" s="40"/>
      <c r="Q12" s="65"/>
      <c r="R12" s="65"/>
      <c r="S12" s="65"/>
      <c r="T12" s="65"/>
      <c r="U12" s="65"/>
      <c r="V12" s="65"/>
      <c r="W12" s="66"/>
      <c r="X12" s="66"/>
      <c r="Y12" s="66"/>
      <c r="Z12" s="66"/>
      <c r="AA12" s="66"/>
      <c r="AB12" s="66"/>
      <c r="AC12" s="66"/>
      <c r="AD12" s="66"/>
      <c r="AE12" s="66"/>
    </row>
    <row r="13" spans="1:31" s="46" customFormat="1" ht="18.75" customHeight="1">
      <c r="B13" s="46" t="s">
        <v>323</v>
      </c>
    </row>
    <row r="14" spans="1:31" s="46" customFormat="1" ht="18.75" customHeight="1"/>
    <row r="15" spans="1:31" ht="39.75" customHeight="1">
      <c r="A15" s="235" t="s">
        <v>54</v>
      </c>
      <c r="B15" s="235" t="s">
        <v>169</v>
      </c>
      <c r="C15" s="211" t="s">
        <v>166</v>
      </c>
      <c r="D15" s="211"/>
      <c r="E15" s="211"/>
      <c r="F15" s="211"/>
      <c r="G15" s="342" t="s">
        <v>240</v>
      </c>
      <c r="H15" s="343"/>
      <c r="I15" s="343"/>
      <c r="J15" s="343"/>
      <c r="K15" s="343"/>
      <c r="L15" s="343"/>
      <c r="M15" s="344"/>
      <c r="N15" s="342" t="s">
        <v>170</v>
      </c>
      <c r="O15" s="343"/>
      <c r="P15" s="344"/>
      <c r="Q15" s="342" t="s">
        <v>168</v>
      </c>
      <c r="R15" s="343"/>
      <c r="S15" s="343"/>
      <c r="T15" s="343"/>
      <c r="U15" s="343"/>
      <c r="V15" s="343"/>
      <c r="W15" s="343"/>
      <c r="X15" s="343"/>
      <c r="Y15" s="344"/>
      <c r="Z15" s="296" t="s">
        <v>331</v>
      </c>
      <c r="AA15" s="297"/>
      <c r="AB15" s="298"/>
      <c r="AC15" s="296" t="s">
        <v>332</v>
      </c>
      <c r="AD15" s="297"/>
      <c r="AE15" s="298"/>
    </row>
    <row r="16" spans="1:31" ht="18.75" customHeight="1">
      <c r="A16" s="235"/>
      <c r="B16" s="235"/>
      <c r="C16" s="211"/>
      <c r="D16" s="211"/>
      <c r="E16" s="211"/>
      <c r="F16" s="211"/>
      <c r="G16" s="345"/>
      <c r="H16" s="318"/>
      <c r="I16" s="318"/>
      <c r="J16" s="318"/>
      <c r="K16" s="318"/>
      <c r="L16" s="318"/>
      <c r="M16" s="346"/>
      <c r="N16" s="345"/>
      <c r="O16" s="318"/>
      <c r="P16" s="346"/>
      <c r="Q16" s="211" t="s">
        <v>334</v>
      </c>
      <c r="R16" s="211"/>
      <c r="S16" s="211"/>
      <c r="T16" s="211" t="s">
        <v>335</v>
      </c>
      <c r="U16" s="211"/>
      <c r="V16" s="211"/>
      <c r="W16" s="211" t="s">
        <v>336</v>
      </c>
      <c r="X16" s="211"/>
      <c r="Y16" s="211"/>
      <c r="Z16" s="299"/>
      <c r="AA16" s="300"/>
      <c r="AB16" s="301"/>
      <c r="AC16" s="299"/>
      <c r="AD16" s="300"/>
      <c r="AE16" s="301"/>
    </row>
    <row r="17" spans="1:31" ht="27.75" customHeight="1">
      <c r="A17" s="235"/>
      <c r="B17" s="235"/>
      <c r="C17" s="211"/>
      <c r="D17" s="211"/>
      <c r="E17" s="211"/>
      <c r="F17" s="211"/>
      <c r="G17" s="347"/>
      <c r="H17" s="348"/>
      <c r="I17" s="348"/>
      <c r="J17" s="348"/>
      <c r="K17" s="348"/>
      <c r="L17" s="348"/>
      <c r="M17" s="349"/>
      <c r="N17" s="347"/>
      <c r="O17" s="348"/>
      <c r="P17" s="349"/>
      <c r="Q17" s="211"/>
      <c r="R17" s="211"/>
      <c r="S17" s="211"/>
      <c r="T17" s="211"/>
      <c r="U17" s="211"/>
      <c r="V17" s="211"/>
      <c r="W17" s="211"/>
      <c r="X17" s="211"/>
      <c r="Y17" s="211"/>
      <c r="Z17" s="302"/>
      <c r="AA17" s="303"/>
      <c r="AB17" s="304"/>
      <c r="AC17" s="302"/>
      <c r="AD17" s="303"/>
      <c r="AE17" s="304"/>
    </row>
    <row r="18" spans="1:31" ht="18" customHeight="1">
      <c r="A18" s="74">
        <v>1</v>
      </c>
      <c r="B18" s="74">
        <v>2</v>
      </c>
      <c r="C18" s="330">
        <v>3</v>
      </c>
      <c r="D18" s="330"/>
      <c r="E18" s="330"/>
      <c r="F18" s="330"/>
      <c r="G18" s="305">
        <v>4</v>
      </c>
      <c r="H18" s="306"/>
      <c r="I18" s="306"/>
      <c r="J18" s="306"/>
      <c r="K18" s="306"/>
      <c r="L18" s="306"/>
      <c r="M18" s="307"/>
      <c r="N18" s="305">
        <v>5</v>
      </c>
      <c r="O18" s="306"/>
      <c r="P18" s="307"/>
      <c r="Q18" s="305">
        <v>6</v>
      </c>
      <c r="R18" s="306"/>
      <c r="S18" s="307"/>
      <c r="T18" s="305">
        <v>7</v>
      </c>
      <c r="U18" s="306"/>
      <c r="V18" s="307"/>
      <c r="W18" s="305">
        <v>8</v>
      </c>
      <c r="X18" s="306"/>
      <c r="Y18" s="307"/>
      <c r="Z18" s="305">
        <v>9</v>
      </c>
      <c r="AA18" s="306"/>
      <c r="AB18" s="307"/>
      <c r="AC18" s="305">
        <v>10</v>
      </c>
      <c r="AD18" s="306"/>
      <c r="AE18" s="307"/>
    </row>
    <row r="19" spans="1:31" ht="20.100000000000001" customHeight="1">
      <c r="A19" s="115"/>
      <c r="B19" s="107"/>
      <c r="C19" s="337"/>
      <c r="D19" s="337"/>
      <c r="E19" s="337"/>
      <c r="F19" s="337"/>
      <c r="G19" s="338"/>
      <c r="H19" s="339"/>
      <c r="I19" s="339"/>
      <c r="J19" s="339"/>
      <c r="K19" s="339"/>
      <c r="L19" s="339"/>
      <c r="M19" s="340"/>
      <c r="N19" s="331"/>
      <c r="O19" s="332"/>
      <c r="P19" s="333"/>
      <c r="Q19" s="310"/>
      <c r="R19" s="311"/>
      <c r="S19" s="312"/>
      <c r="T19" s="310"/>
      <c r="U19" s="311"/>
      <c r="V19" s="312"/>
      <c r="W19" s="310"/>
      <c r="X19" s="311"/>
      <c r="Y19" s="312"/>
      <c r="Z19" s="308" t="e">
        <f>(W19/T19)*100</f>
        <v>#DIV/0!</v>
      </c>
      <c r="AA19" s="308"/>
      <c r="AB19" s="309"/>
      <c r="AC19" s="308" t="e">
        <f>(W19/Q19)*100</f>
        <v>#DIV/0!</v>
      </c>
      <c r="AD19" s="308"/>
      <c r="AE19" s="309"/>
    </row>
    <row r="20" spans="1:31" ht="20.100000000000001" customHeight="1">
      <c r="A20" s="115"/>
      <c r="B20" s="107"/>
      <c r="C20" s="337"/>
      <c r="D20" s="337"/>
      <c r="E20" s="337"/>
      <c r="F20" s="337"/>
      <c r="G20" s="338"/>
      <c r="H20" s="339"/>
      <c r="I20" s="339"/>
      <c r="J20" s="339"/>
      <c r="K20" s="339"/>
      <c r="L20" s="339"/>
      <c r="M20" s="340"/>
      <c r="N20" s="331"/>
      <c r="O20" s="332"/>
      <c r="P20" s="333"/>
      <c r="Q20" s="310"/>
      <c r="R20" s="311"/>
      <c r="S20" s="312"/>
      <c r="T20" s="310"/>
      <c r="U20" s="311"/>
      <c r="V20" s="312"/>
      <c r="W20" s="310"/>
      <c r="X20" s="311"/>
      <c r="Y20" s="312"/>
      <c r="Z20" s="308" t="e">
        <f>(W20/T20)*100</f>
        <v>#DIV/0!</v>
      </c>
      <c r="AA20" s="308"/>
      <c r="AB20" s="309"/>
      <c r="AC20" s="308" t="e">
        <f>(W20/Q20)*100</f>
        <v>#DIV/0!</v>
      </c>
      <c r="AD20" s="308"/>
      <c r="AE20" s="309"/>
    </row>
    <row r="21" spans="1:31" ht="20.100000000000001" customHeight="1">
      <c r="A21" s="115"/>
      <c r="B21" s="107"/>
      <c r="C21" s="337"/>
      <c r="D21" s="337"/>
      <c r="E21" s="337"/>
      <c r="F21" s="337"/>
      <c r="G21" s="338"/>
      <c r="H21" s="339"/>
      <c r="I21" s="339"/>
      <c r="J21" s="339"/>
      <c r="K21" s="339"/>
      <c r="L21" s="339"/>
      <c r="M21" s="340"/>
      <c r="N21" s="331"/>
      <c r="O21" s="332"/>
      <c r="P21" s="333"/>
      <c r="Q21" s="310"/>
      <c r="R21" s="311"/>
      <c r="S21" s="312"/>
      <c r="T21" s="310"/>
      <c r="U21" s="311"/>
      <c r="V21" s="312"/>
      <c r="W21" s="310"/>
      <c r="X21" s="311"/>
      <c r="Y21" s="312"/>
      <c r="Z21" s="308" t="e">
        <f>(W21/T21)*100</f>
        <v>#DIV/0!</v>
      </c>
      <c r="AA21" s="308"/>
      <c r="AB21" s="309"/>
      <c r="AC21" s="308" t="e">
        <f>(W21/Q21)*100</f>
        <v>#DIV/0!</v>
      </c>
      <c r="AD21" s="308"/>
      <c r="AE21" s="309"/>
    </row>
    <row r="22" spans="1:31" ht="20.100000000000001" customHeight="1">
      <c r="A22" s="115"/>
      <c r="B22" s="107"/>
      <c r="C22" s="337"/>
      <c r="D22" s="337"/>
      <c r="E22" s="337"/>
      <c r="F22" s="337"/>
      <c r="G22" s="338"/>
      <c r="H22" s="339"/>
      <c r="I22" s="339"/>
      <c r="J22" s="339"/>
      <c r="K22" s="339"/>
      <c r="L22" s="339"/>
      <c r="M22" s="340"/>
      <c r="N22" s="331"/>
      <c r="O22" s="332"/>
      <c r="P22" s="333"/>
      <c r="Q22" s="310"/>
      <c r="R22" s="311"/>
      <c r="S22" s="312"/>
      <c r="T22" s="310"/>
      <c r="U22" s="311"/>
      <c r="V22" s="312"/>
      <c r="W22" s="310"/>
      <c r="X22" s="311"/>
      <c r="Y22" s="312"/>
      <c r="Z22" s="308" t="e">
        <f>(W22/T22)*100</f>
        <v>#DIV/0!</v>
      </c>
      <c r="AA22" s="308"/>
      <c r="AB22" s="309"/>
      <c r="AC22" s="308" t="e">
        <f>(W22/Q22)*100</f>
        <v>#DIV/0!</v>
      </c>
      <c r="AD22" s="308"/>
      <c r="AE22" s="309"/>
    </row>
    <row r="23" spans="1:31" ht="20.100000000000001" customHeight="1">
      <c r="A23" s="334" t="s">
        <v>58</v>
      </c>
      <c r="B23" s="335"/>
      <c r="C23" s="335"/>
      <c r="D23" s="335"/>
      <c r="E23" s="335"/>
      <c r="F23" s="335"/>
      <c r="G23" s="335"/>
      <c r="H23" s="335"/>
      <c r="I23" s="335"/>
      <c r="J23" s="335"/>
      <c r="K23" s="335"/>
      <c r="L23" s="335"/>
      <c r="M23" s="336"/>
      <c r="N23" s="334"/>
      <c r="O23" s="335"/>
      <c r="P23" s="336"/>
      <c r="Q23" s="313">
        <f>SUM(Q19:Q22)</f>
        <v>0</v>
      </c>
      <c r="R23" s="314"/>
      <c r="S23" s="315"/>
      <c r="T23" s="313">
        <f>SUM(T19:T22)</f>
        <v>0</v>
      </c>
      <c r="U23" s="314"/>
      <c r="V23" s="315"/>
      <c r="W23" s="313">
        <f>SUM(W19:W22)</f>
        <v>0</v>
      </c>
      <c r="X23" s="314"/>
      <c r="Y23" s="315"/>
      <c r="Z23" s="294" t="e">
        <f>(W23/T23)*100</f>
        <v>#DIV/0!</v>
      </c>
      <c r="AA23" s="294"/>
      <c r="AB23" s="295"/>
      <c r="AC23" s="294" t="e">
        <f>(W23/Q23)*100</f>
        <v>#DIV/0!</v>
      </c>
      <c r="AD23" s="294"/>
      <c r="AE23" s="295"/>
    </row>
    <row r="24" spans="1:31">
      <c r="A24" s="28"/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Q24" s="33"/>
      <c r="R24" s="33"/>
      <c r="S24" s="33"/>
      <c r="T24" s="33"/>
      <c r="U24" s="33"/>
      <c r="AE24" s="33"/>
    </row>
    <row r="25" spans="1:31">
      <c r="A25" s="28"/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Q25" s="33"/>
      <c r="R25" s="33"/>
      <c r="S25" s="33"/>
      <c r="T25" s="33"/>
      <c r="U25" s="33"/>
      <c r="AE25" s="33"/>
    </row>
    <row r="26" spans="1:31" s="46" customFormat="1" ht="18.75" customHeight="1">
      <c r="B26" s="46" t="s">
        <v>181</v>
      </c>
    </row>
    <row r="27" spans="1:31">
      <c r="A27" s="29"/>
      <c r="B27" s="29"/>
      <c r="C27" s="29"/>
      <c r="D27" s="29"/>
      <c r="E27" s="29"/>
      <c r="F27" s="29"/>
      <c r="G27" s="2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29"/>
      <c r="AE27" s="89" t="s">
        <v>392</v>
      </c>
    </row>
    <row r="28" spans="1:31" ht="30" customHeight="1">
      <c r="A28" s="211" t="s">
        <v>54</v>
      </c>
      <c r="B28" s="211" t="s">
        <v>192</v>
      </c>
      <c r="C28" s="211"/>
      <c r="D28" s="211"/>
      <c r="E28" s="211"/>
      <c r="F28" s="211"/>
      <c r="G28" s="211" t="s">
        <v>57</v>
      </c>
      <c r="H28" s="211"/>
      <c r="I28" s="211"/>
      <c r="J28" s="211"/>
      <c r="K28" s="211"/>
      <c r="L28" s="211" t="s">
        <v>96</v>
      </c>
      <c r="M28" s="211"/>
      <c r="N28" s="211"/>
      <c r="O28" s="211"/>
      <c r="P28" s="211"/>
      <c r="Q28" s="211" t="s">
        <v>217</v>
      </c>
      <c r="R28" s="211"/>
      <c r="S28" s="211"/>
      <c r="T28" s="211"/>
      <c r="U28" s="211"/>
      <c r="V28" s="211" t="s">
        <v>126</v>
      </c>
      <c r="W28" s="211"/>
      <c r="X28" s="211"/>
      <c r="Y28" s="211"/>
      <c r="Z28" s="211"/>
      <c r="AA28" s="211" t="s">
        <v>58</v>
      </c>
      <c r="AB28" s="211"/>
      <c r="AC28" s="211"/>
      <c r="AD28" s="211"/>
      <c r="AE28" s="211"/>
    </row>
    <row r="29" spans="1:31" ht="30" customHeight="1">
      <c r="A29" s="211"/>
      <c r="B29" s="211"/>
      <c r="C29" s="211"/>
      <c r="D29" s="211"/>
      <c r="E29" s="211"/>
      <c r="F29" s="211"/>
      <c r="G29" s="211" t="s">
        <v>87</v>
      </c>
      <c r="H29" s="211" t="s">
        <v>101</v>
      </c>
      <c r="I29" s="211"/>
      <c r="J29" s="211"/>
      <c r="K29" s="211"/>
      <c r="L29" s="211" t="s">
        <v>87</v>
      </c>
      <c r="M29" s="211" t="s">
        <v>101</v>
      </c>
      <c r="N29" s="211"/>
      <c r="O29" s="211"/>
      <c r="P29" s="211"/>
      <c r="Q29" s="211" t="s">
        <v>87</v>
      </c>
      <c r="R29" s="211" t="s">
        <v>101</v>
      </c>
      <c r="S29" s="211"/>
      <c r="T29" s="211"/>
      <c r="U29" s="211"/>
      <c r="V29" s="211" t="s">
        <v>87</v>
      </c>
      <c r="W29" s="211" t="s">
        <v>101</v>
      </c>
      <c r="X29" s="211"/>
      <c r="Y29" s="211"/>
      <c r="Z29" s="211"/>
      <c r="AA29" s="211" t="s">
        <v>87</v>
      </c>
      <c r="AB29" s="211" t="s">
        <v>101</v>
      </c>
      <c r="AC29" s="211"/>
      <c r="AD29" s="211"/>
      <c r="AE29" s="211"/>
    </row>
    <row r="30" spans="1:31" ht="39.950000000000003" customHeight="1">
      <c r="A30" s="211"/>
      <c r="B30" s="211"/>
      <c r="C30" s="211"/>
      <c r="D30" s="211"/>
      <c r="E30" s="211"/>
      <c r="F30" s="211"/>
      <c r="G30" s="211"/>
      <c r="H30" s="8" t="s">
        <v>81</v>
      </c>
      <c r="I30" s="8" t="s">
        <v>82</v>
      </c>
      <c r="J30" s="8" t="s">
        <v>80</v>
      </c>
      <c r="K30" s="8" t="s">
        <v>75</v>
      </c>
      <c r="L30" s="211"/>
      <c r="M30" s="8" t="s">
        <v>81</v>
      </c>
      <c r="N30" s="8" t="s">
        <v>82</v>
      </c>
      <c r="O30" s="8" t="s">
        <v>80</v>
      </c>
      <c r="P30" s="8" t="s">
        <v>75</v>
      </c>
      <c r="Q30" s="211"/>
      <c r="R30" s="8" t="s">
        <v>81</v>
      </c>
      <c r="S30" s="8" t="s">
        <v>82</v>
      </c>
      <c r="T30" s="8" t="s">
        <v>80</v>
      </c>
      <c r="U30" s="8" t="s">
        <v>75</v>
      </c>
      <c r="V30" s="211"/>
      <c r="W30" s="8" t="s">
        <v>81</v>
      </c>
      <c r="X30" s="8" t="s">
        <v>82</v>
      </c>
      <c r="Y30" s="8" t="s">
        <v>80</v>
      </c>
      <c r="Z30" s="8" t="s">
        <v>75</v>
      </c>
      <c r="AA30" s="211"/>
      <c r="AB30" s="8" t="s">
        <v>81</v>
      </c>
      <c r="AC30" s="8" t="s">
        <v>82</v>
      </c>
      <c r="AD30" s="8" t="s">
        <v>80</v>
      </c>
      <c r="AE30" s="8" t="s">
        <v>75</v>
      </c>
    </row>
    <row r="31" spans="1:31" ht="18" customHeight="1">
      <c r="A31" s="8">
        <v>1</v>
      </c>
      <c r="B31" s="211">
        <v>2</v>
      </c>
      <c r="C31" s="211"/>
      <c r="D31" s="211"/>
      <c r="E31" s="211"/>
      <c r="F31" s="211"/>
      <c r="G31" s="8">
        <v>3</v>
      </c>
      <c r="H31" s="8">
        <v>4</v>
      </c>
      <c r="I31" s="8">
        <v>5</v>
      </c>
      <c r="J31" s="8">
        <v>6</v>
      </c>
      <c r="K31" s="8">
        <v>7</v>
      </c>
      <c r="L31" s="8">
        <v>8</v>
      </c>
      <c r="M31" s="8">
        <v>9</v>
      </c>
      <c r="N31" s="8">
        <v>10</v>
      </c>
      <c r="O31" s="8">
        <v>11</v>
      </c>
      <c r="P31" s="8">
        <v>12</v>
      </c>
      <c r="Q31" s="8">
        <v>13</v>
      </c>
      <c r="R31" s="8">
        <v>14</v>
      </c>
      <c r="S31" s="8">
        <v>15</v>
      </c>
      <c r="T31" s="8">
        <v>16</v>
      </c>
      <c r="U31" s="8">
        <v>17</v>
      </c>
      <c r="V31" s="7">
        <v>18</v>
      </c>
      <c r="W31" s="7">
        <v>19</v>
      </c>
      <c r="X31" s="7">
        <v>20</v>
      </c>
      <c r="Y31" s="7">
        <v>21</v>
      </c>
      <c r="Z31" s="7">
        <v>22</v>
      </c>
      <c r="AA31" s="7">
        <v>23</v>
      </c>
      <c r="AB31" s="7">
        <v>24</v>
      </c>
      <c r="AC31" s="7">
        <v>25</v>
      </c>
      <c r="AD31" s="7">
        <v>26</v>
      </c>
      <c r="AE31" s="7">
        <v>27</v>
      </c>
    </row>
    <row r="32" spans="1:31" ht="20.100000000000001" customHeight="1">
      <c r="A32" s="111"/>
      <c r="B32" s="324"/>
      <c r="C32" s="324"/>
      <c r="D32" s="324"/>
      <c r="E32" s="324"/>
      <c r="F32" s="324"/>
      <c r="G32" s="167">
        <f>SUM(H32,I32,J32,K32)</f>
        <v>0</v>
      </c>
      <c r="H32" s="122"/>
      <c r="I32" s="122"/>
      <c r="J32" s="122"/>
      <c r="K32" s="122"/>
      <c r="L32" s="167">
        <f>SUM(M32,N32,O32,P32)</f>
        <v>0</v>
      </c>
      <c r="M32" s="122"/>
      <c r="N32" s="122"/>
      <c r="O32" s="122"/>
      <c r="P32" s="122"/>
      <c r="Q32" s="167">
        <f>SUM(R32,S32,T32,U32)</f>
        <v>0</v>
      </c>
      <c r="R32" s="122"/>
      <c r="S32" s="122"/>
      <c r="T32" s="122"/>
      <c r="U32" s="122"/>
      <c r="V32" s="167">
        <f>SUM(W32,X32,Y32,Z32)</f>
        <v>0</v>
      </c>
      <c r="W32" s="122"/>
      <c r="X32" s="122"/>
      <c r="Y32" s="122"/>
      <c r="Z32" s="122"/>
      <c r="AA32" s="167">
        <f>SUM(AB32,AC32,AD32,AE32)</f>
        <v>0</v>
      </c>
      <c r="AB32" s="122">
        <f t="shared" ref="AB32:AE35" si="0">SUM(H32,M32,R32,W32)</f>
        <v>0</v>
      </c>
      <c r="AC32" s="122">
        <f t="shared" si="0"/>
        <v>0</v>
      </c>
      <c r="AD32" s="122">
        <f t="shared" si="0"/>
        <v>0</v>
      </c>
      <c r="AE32" s="122">
        <f t="shared" si="0"/>
        <v>0</v>
      </c>
    </row>
    <row r="33" spans="1:31" ht="20.100000000000001" customHeight="1">
      <c r="A33" s="111"/>
      <c r="B33" s="324"/>
      <c r="C33" s="324"/>
      <c r="D33" s="324"/>
      <c r="E33" s="324"/>
      <c r="F33" s="324"/>
      <c r="G33" s="167">
        <f>SUM(H33,I33,J33,K33)</f>
        <v>0</v>
      </c>
      <c r="H33" s="122"/>
      <c r="I33" s="122"/>
      <c r="J33" s="122"/>
      <c r="K33" s="122"/>
      <c r="L33" s="167">
        <f>SUM(M33,N33,O33,P33)</f>
        <v>0</v>
      </c>
      <c r="M33" s="122"/>
      <c r="N33" s="122"/>
      <c r="O33" s="122"/>
      <c r="P33" s="122"/>
      <c r="Q33" s="167">
        <f>SUM(R33,S33,T33,U33)</f>
        <v>0</v>
      </c>
      <c r="R33" s="122"/>
      <c r="S33" s="122"/>
      <c r="T33" s="122"/>
      <c r="U33" s="122"/>
      <c r="V33" s="167">
        <f>SUM(W33,X33,Y33,Z33)</f>
        <v>0</v>
      </c>
      <c r="W33" s="122"/>
      <c r="X33" s="122"/>
      <c r="Y33" s="122"/>
      <c r="Z33" s="122"/>
      <c r="AA33" s="167">
        <f>SUM(AB33,AC33,AD33,AE33)</f>
        <v>0</v>
      </c>
      <c r="AB33" s="122">
        <f t="shared" si="0"/>
        <v>0</v>
      </c>
      <c r="AC33" s="122">
        <f t="shared" si="0"/>
        <v>0</v>
      </c>
      <c r="AD33" s="122">
        <f t="shared" si="0"/>
        <v>0</v>
      </c>
      <c r="AE33" s="122">
        <f t="shared" si="0"/>
        <v>0</v>
      </c>
    </row>
    <row r="34" spans="1:31" ht="20.100000000000001" customHeight="1">
      <c r="A34" s="111"/>
      <c r="B34" s="324"/>
      <c r="C34" s="324"/>
      <c r="D34" s="324"/>
      <c r="E34" s="324"/>
      <c r="F34" s="324"/>
      <c r="G34" s="167">
        <f>SUM(H34,I34,J34,K34)</f>
        <v>0</v>
      </c>
      <c r="H34" s="122"/>
      <c r="I34" s="122"/>
      <c r="J34" s="122"/>
      <c r="K34" s="122"/>
      <c r="L34" s="167">
        <f>SUM(M34,N34,O34,P34)</f>
        <v>0</v>
      </c>
      <c r="M34" s="122"/>
      <c r="N34" s="122"/>
      <c r="O34" s="122"/>
      <c r="P34" s="122"/>
      <c r="Q34" s="167">
        <f>SUM(R34,S34,T34,U34)</f>
        <v>0</v>
      </c>
      <c r="R34" s="122"/>
      <c r="S34" s="122"/>
      <c r="T34" s="122"/>
      <c r="U34" s="122"/>
      <c r="V34" s="167">
        <f>SUM(W34,X34,Y34,Z34)</f>
        <v>0</v>
      </c>
      <c r="W34" s="122"/>
      <c r="X34" s="122"/>
      <c r="Y34" s="122"/>
      <c r="Z34" s="122"/>
      <c r="AA34" s="167">
        <f>SUM(AB34,AC34,AD34,AE34)</f>
        <v>0</v>
      </c>
      <c r="AB34" s="122">
        <f t="shared" si="0"/>
        <v>0</v>
      </c>
      <c r="AC34" s="122">
        <f t="shared" si="0"/>
        <v>0</v>
      </c>
      <c r="AD34" s="122">
        <f t="shared" si="0"/>
        <v>0</v>
      </c>
      <c r="AE34" s="122">
        <f t="shared" si="0"/>
        <v>0</v>
      </c>
    </row>
    <row r="35" spans="1:31" ht="20.100000000000001" customHeight="1">
      <c r="A35" s="111"/>
      <c r="B35" s="324"/>
      <c r="C35" s="324"/>
      <c r="D35" s="324"/>
      <c r="E35" s="324"/>
      <c r="F35" s="324"/>
      <c r="G35" s="167">
        <f>SUM(H35,I35,J35,K35)</f>
        <v>0</v>
      </c>
      <c r="H35" s="122"/>
      <c r="I35" s="122"/>
      <c r="J35" s="122"/>
      <c r="K35" s="122"/>
      <c r="L35" s="167">
        <f>SUM(M35,N35,O35,P35)</f>
        <v>0</v>
      </c>
      <c r="M35" s="122"/>
      <c r="N35" s="122"/>
      <c r="O35" s="122"/>
      <c r="P35" s="122"/>
      <c r="Q35" s="167">
        <f>SUM(R35,S35,T35,U35)</f>
        <v>0</v>
      </c>
      <c r="R35" s="122"/>
      <c r="S35" s="122"/>
      <c r="T35" s="122"/>
      <c r="U35" s="122"/>
      <c r="V35" s="167">
        <f>SUM(W35,X35,Y35,Z35)</f>
        <v>0</v>
      </c>
      <c r="W35" s="122"/>
      <c r="X35" s="122"/>
      <c r="Y35" s="122"/>
      <c r="Z35" s="122"/>
      <c r="AA35" s="167">
        <f>SUM(AB35,AC35,AD35,AE35)</f>
        <v>0</v>
      </c>
      <c r="AB35" s="122">
        <f t="shared" si="0"/>
        <v>0</v>
      </c>
      <c r="AC35" s="122">
        <f t="shared" si="0"/>
        <v>0</v>
      </c>
      <c r="AD35" s="122">
        <f t="shared" si="0"/>
        <v>0</v>
      </c>
      <c r="AE35" s="122">
        <f t="shared" si="0"/>
        <v>0</v>
      </c>
    </row>
    <row r="36" spans="1:31" ht="20.100000000000001" customHeight="1">
      <c r="A36" s="327" t="s">
        <v>58</v>
      </c>
      <c r="B36" s="328"/>
      <c r="C36" s="328"/>
      <c r="D36" s="328"/>
      <c r="E36" s="328"/>
      <c r="F36" s="329"/>
      <c r="G36" s="166">
        <f t="shared" ref="G36:AE36" si="1">SUM(G32:G35)</f>
        <v>0</v>
      </c>
      <c r="H36" s="166">
        <f t="shared" si="1"/>
        <v>0</v>
      </c>
      <c r="I36" s="166">
        <f t="shared" si="1"/>
        <v>0</v>
      </c>
      <c r="J36" s="166">
        <f t="shared" si="1"/>
        <v>0</v>
      </c>
      <c r="K36" s="166">
        <f t="shared" si="1"/>
        <v>0</v>
      </c>
      <c r="L36" s="166">
        <f t="shared" si="1"/>
        <v>0</v>
      </c>
      <c r="M36" s="166">
        <f t="shared" si="1"/>
        <v>0</v>
      </c>
      <c r="N36" s="166">
        <f t="shared" si="1"/>
        <v>0</v>
      </c>
      <c r="O36" s="166">
        <f t="shared" si="1"/>
        <v>0</v>
      </c>
      <c r="P36" s="166">
        <f t="shared" si="1"/>
        <v>0</v>
      </c>
      <c r="Q36" s="166">
        <f t="shared" si="1"/>
        <v>0</v>
      </c>
      <c r="R36" s="166">
        <f t="shared" si="1"/>
        <v>0</v>
      </c>
      <c r="S36" s="166">
        <f t="shared" si="1"/>
        <v>0</v>
      </c>
      <c r="T36" s="166">
        <f t="shared" si="1"/>
        <v>0</v>
      </c>
      <c r="U36" s="166">
        <f t="shared" si="1"/>
        <v>0</v>
      </c>
      <c r="V36" s="166">
        <f t="shared" si="1"/>
        <v>0</v>
      </c>
      <c r="W36" s="166">
        <f t="shared" si="1"/>
        <v>0</v>
      </c>
      <c r="X36" s="166">
        <f t="shared" si="1"/>
        <v>0</v>
      </c>
      <c r="Y36" s="166">
        <f t="shared" si="1"/>
        <v>0</v>
      </c>
      <c r="Z36" s="166">
        <f t="shared" si="1"/>
        <v>0</v>
      </c>
      <c r="AA36" s="166">
        <f t="shared" si="1"/>
        <v>0</v>
      </c>
      <c r="AB36" s="166">
        <f t="shared" si="1"/>
        <v>0</v>
      </c>
      <c r="AC36" s="166">
        <f t="shared" si="1"/>
        <v>0</v>
      </c>
      <c r="AD36" s="166">
        <f t="shared" si="1"/>
        <v>0</v>
      </c>
      <c r="AE36" s="166">
        <f t="shared" si="1"/>
        <v>0</v>
      </c>
    </row>
    <row r="37" spans="1:31" ht="20.100000000000001" customHeight="1">
      <c r="A37" s="246" t="s">
        <v>59</v>
      </c>
      <c r="B37" s="196"/>
      <c r="C37" s="196"/>
      <c r="D37" s="196"/>
      <c r="E37" s="196"/>
      <c r="F37" s="247"/>
      <c r="G37" s="168" t="e">
        <f>G36/AA36*100</f>
        <v>#DIV/0!</v>
      </c>
      <c r="H37" s="127"/>
      <c r="I37" s="127"/>
      <c r="J37" s="127"/>
      <c r="K37" s="127"/>
      <c r="L37" s="168" t="e">
        <f>L36/AA36*100</f>
        <v>#DIV/0!</v>
      </c>
      <c r="M37" s="127"/>
      <c r="N37" s="127"/>
      <c r="O37" s="127"/>
      <c r="P37" s="127"/>
      <c r="Q37" s="168" t="e">
        <f>Q36/AA36*100</f>
        <v>#DIV/0!</v>
      </c>
      <c r="R37" s="127"/>
      <c r="S37" s="127"/>
      <c r="T37" s="127"/>
      <c r="U37" s="127"/>
      <c r="V37" s="168" t="e">
        <f>V36/AA36*100</f>
        <v>#DIV/0!</v>
      </c>
      <c r="W37" s="8"/>
      <c r="X37" s="8"/>
      <c r="Y37" s="8"/>
      <c r="Z37" s="8"/>
      <c r="AA37" s="168" t="e">
        <f>SUM(G37,L37,Q37,V37)</f>
        <v>#DIV/0!</v>
      </c>
      <c r="AB37" s="8"/>
      <c r="AC37" s="8"/>
      <c r="AD37" s="8"/>
      <c r="AE37" s="8"/>
    </row>
    <row r="38" spans="1:31" ht="20.100000000000001" customHeight="1">
      <c r="A38" s="63"/>
      <c r="B38" s="63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63"/>
      <c r="T38" s="63"/>
      <c r="U38" s="63"/>
      <c r="V38" s="63"/>
      <c r="W38" s="110"/>
      <c r="X38" s="63"/>
      <c r="Y38" s="63"/>
      <c r="Z38" s="63"/>
      <c r="AA38" s="63"/>
    </row>
    <row r="39" spans="1:31" ht="20.100000000000001" customHeight="1">
      <c r="A39" s="19"/>
      <c r="B39" s="19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</row>
    <row r="40" spans="1:31" s="46" customFormat="1" ht="20.100000000000001" customHeight="1">
      <c r="B40" s="46" t="s">
        <v>193</v>
      </c>
    </row>
    <row r="41" spans="1:31" s="90" customFormat="1" ht="20.100000000000001" customHeight="1">
      <c r="A41" s="2"/>
      <c r="B41" s="2"/>
      <c r="C41" s="2"/>
      <c r="D41" s="2"/>
      <c r="E41" s="2"/>
      <c r="F41" s="2"/>
      <c r="G41" s="2"/>
      <c r="H41" s="2"/>
      <c r="I41" s="2"/>
      <c r="K41" s="2"/>
      <c r="AE41" s="89" t="s">
        <v>392</v>
      </c>
    </row>
    <row r="42" spans="1:31" s="91" customFormat="1" ht="34.5" customHeight="1">
      <c r="A42" s="210" t="s">
        <v>54</v>
      </c>
      <c r="B42" s="211" t="s">
        <v>216</v>
      </c>
      <c r="C42" s="211" t="s">
        <v>230</v>
      </c>
      <c r="D42" s="211"/>
      <c r="E42" s="211" t="s">
        <v>175</v>
      </c>
      <c r="F42" s="211"/>
      <c r="G42" s="211" t="s">
        <v>176</v>
      </c>
      <c r="H42" s="211"/>
      <c r="I42" s="211" t="s">
        <v>212</v>
      </c>
      <c r="J42" s="211"/>
      <c r="K42" s="211" t="s">
        <v>135</v>
      </c>
      <c r="L42" s="211"/>
      <c r="M42" s="211"/>
      <c r="N42" s="211"/>
      <c r="O42" s="211"/>
      <c r="P42" s="211"/>
      <c r="Q42" s="211"/>
      <c r="R42" s="211"/>
      <c r="S42" s="211"/>
      <c r="T42" s="211"/>
      <c r="U42" s="211" t="s">
        <v>231</v>
      </c>
      <c r="V42" s="211"/>
      <c r="W42" s="211"/>
      <c r="X42" s="211"/>
      <c r="Y42" s="211"/>
      <c r="Z42" s="211" t="s">
        <v>333</v>
      </c>
      <c r="AA42" s="211"/>
      <c r="AB42" s="211"/>
      <c r="AC42" s="211"/>
      <c r="AD42" s="211"/>
      <c r="AE42" s="211"/>
    </row>
    <row r="43" spans="1:31" s="91" customFormat="1" ht="63.75" customHeight="1">
      <c r="A43" s="210"/>
      <c r="B43" s="211"/>
      <c r="C43" s="211"/>
      <c r="D43" s="211"/>
      <c r="E43" s="211"/>
      <c r="F43" s="211"/>
      <c r="G43" s="211"/>
      <c r="H43" s="211"/>
      <c r="I43" s="211"/>
      <c r="J43" s="211"/>
      <c r="K43" s="211" t="s">
        <v>241</v>
      </c>
      <c r="L43" s="211"/>
      <c r="M43" s="211" t="s">
        <v>242</v>
      </c>
      <c r="N43" s="211"/>
      <c r="O43" s="211" t="s">
        <v>229</v>
      </c>
      <c r="P43" s="211"/>
      <c r="Q43" s="211"/>
      <c r="R43" s="211"/>
      <c r="S43" s="211"/>
      <c r="T43" s="211"/>
      <c r="U43" s="211"/>
      <c r="V43" s="211"/>
      <c r="W43" s="211"/>
      <c r="X43" s="211"/>
      <c r="Y43" s="211"/>
      <c r="Z43" s="211"/>
      <c r="AA43" s="211"/>
      <c r="AB43" s="211"/>
      <c r="AC43" s="211"/>
      <c r="AD43" s="211"/>
      <c r="AE43" s="211"/>
    </row>
    <row r="44" spans="1:31" s="92" customFormat="1" ht="82.5" customHeight="1">
      <c r="A44" s="210"/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 t="s">
        <v>213</v>
      </c>
      <c r="P44" s="211"/>
      <c r="Q44" s="211" t="s">
        <v>214</v>
      </c>
      <c r="R44" s="211"/>
      <c r="S44" s="211" t="s">
        <v>215</v>
      </c>
      <c r="T44" s="211"/>
      <c r="U44" s="211"/>
      <c r="V44" s="211"/>
      <c r="W44" s="211"/>
      <c r="X44" s="211"/>
      <c r="Y44" s="211"/>
      <c r="Z44" s="211"/>
      <c r="AA44" s="211"/>
      <c r="AB44" s="211"/>
      <c r="AC44" s="211"/>
      <c r="AD44" s="211"/>
      <c r="AE44" s="211"/>
    </row>
    <row r="45" spans="1:31" s="91" customFormat="1" ht="18" customHeight="1">
      <c r="A45" s="7">
        <v>1</v>
      </c>
      <c r="B45" s="8">
        <v>2</v>
      </c>
      <c r="C45" s="211">
        <v>3</v>
      </c>
      <c r="D45" s="211"/>
      <c r="E45" s="211">
        <v>4</v>
      </c>
      <c r="F45" s="211"/>
      <c r="G45" s="211">
        <v>5</v>
      </c>
      <c r="H45" s="211"/>
      <c r="I45" s="211">
        <v>6</v>
      </c>
      <c r="J45" s="211"/>
      <c r="K45" s="227">
        <v>7</v>
      </c>
      <c r="L45" s="229"/>
      <c r="M45" s="227">
        <v>8</v>
      </c>
      <c r="N45" s="229"/>
      <c r="O45" s="211">
        <v>9</v>
      </c>
      <c r="P45" s="211"/>
      <c r="Q45" s="210">
        <v>10</v>
      </c>
      <c r="R45" s="210"/>
      <c r="S45" s="211">
        <v>11</v>
      </c>
      <c r="T45" s="211"/>
      <c r="U45" s="211">
        <v>12</v>
      </c>
      <c r="V45" s="211"/>
      <c r="W45" s="211"/>
      <c r="X45" s="211"/>
      <c r="Y45" s="211"/>
      <c r="Z45" s="211">
        <v>13</v>
      </c>
      <c r="AA45" s="211"/>
      <c r="AB45" s="211"/>
      <c r="AC45" s="211"/>
      <c r="AD45" s="211"/>
      <c r="AE45" s="211"/>
    </row>
    <row r="46" spans="1:31" s="91" customFormat="1" ht="20.100000000000001" customHeight="1">
      <c r="A46" s="111"/>
      <c r="B46" s="114"/>
      <c r="C46" s="282"/>
      <c r="D46" s="282"/>
      <c r="E46" s="284"/>
      <c r="F46" s="284"/>
      <c r="G46" s="284"/>
      <c r="H46" s="284"/>
      <c r="I46" s="284"/>
      <c r="J46" s="284"/>
      <c r="K46" s="248"/>
      <c r="L46" s="249"/>
      <c r="M46" s="325">
        <f t="shared" ref="M46:M52" si="2">SUM(O46,Q46,S46)</f>
        <v>0</v>
      </c>
      <c r="N46" s="326"/>
      <c r="O46" s="284"/>
      <c r="P46" s="284"/>
      <c r="Q46" s="284"/>
      <c r="R46" s="284"/>
      <c r="S46" s="284"/>
      <c r="T46" s="284"/>
      <c r="U46" s="276"/>
      <c r="V46" s="276"/>
      <c r="W46" s="276"/>
      <c r="X46" s="276"/>
      <c r="Y46" s="276"/>
      <c r="Z46" s="324"/>
      <c r="AA46" s="324"/>
      <c r="AB46" s="324"/>
      <c r="AC46" s="324"/>
      <c r="AD46" s="324"/>
      <c r="AE46" s="324"/>
    </row>
    <row r="47" spans="1:31" s="91" customFormat="1" ht="20.100000000000001" customHeight="1">
      <c r="A47" s="111"/>
      <c r="B47" s="114"/>
      <c r="C47" s="282"/>
      <c r="D47" s="282"/>
      <c r="E47" s="284"/>
      <c r="F47" s="284"/>
      <c r="G47" s="284"/>
      <c r="H47" s="284"/>
      <c r="I47" s="284"/>
      <c r="J47" s="284"/>
      <c r="K47" s="248"/>
      <c r="L47" s="249"/>
      <c r="M47" s="325">
        <f t="shared" si="2"/>
        <v>0</v>
      </c>
      <c r="N47" s="326"/>
      <c r="O47" s="284"/>
      <c r="P47" s="284"/>
      <c r="Q47" s="284"/>
      <c r="R47" s="284"/>
      <c r="S47" s="284"/>
      <c r="T47" s="284"/>
      <c r="U47" s="276"/>
      <c r="V47" s="276"/>
      <c r="W47" s="276"/>
      <c r="X47" s="276"/>
      <c r="Y47" s="276"/>
      <c r="Z47" s="324"/>
      <c r="AA47" s="324"/>
      <c r="AB47" s="324"/>
      <c r="AC47" s="324"/>
      <c r="AD47" s="324"/>
      <c r="AE47" s="324"/>
    </row>
    <row r="48" spans="1:31" s="91" customFormat="1" ht="20.100000000000001" customHeight="1">
      <c r="A48" s="111"/>
      <c r="B48" s="114"/>
      <c r="C48" s="282"/>
      <c r="D48" s="282"/>
      <c r="E48" s="284"/>
      <c r="F48" s="284"/>
      <c r="G48" s="284"/>
      <c r="H48" s="284"/>
      <c r="I48" s="284"/>
      <c r="J48" s="284"/>
      <c r="K48" s="248"/>
      <c r="L48" s="249"/>
      <c r="M48" s="325">
        <f t="shared" si="2"/>
        <v>0</v>
      </c>
      <c r="N48" s="326"/>
      <c r="O48" s="284"/>
      <c r="P48" s="284"/>
      <c r="Q48" s="284"/>
      <c r="R48" s="284"/>
      <c r="S48" s="284"/>
      <c r="T48" s="284"/>
      <c r="U48" s="276"/>
      <c r="V48" s="276"/>
      <c r="W48" s="276"/>
      <c r="X48" s="276"/>
      <c r="Y48" s="276"/>
      <c r="Z48" s="324"/>
      <c r="AA48" s="324"/>
      <c r="AB48" s="324"/>
      <c r="AC48" s="324"/>
      <c r="AD48" s="324"/>
      <c r="AE48" s="324"/>
    </row>
    <row r="49" spans="1:31" s="91" customFormat="1" ht="20.100000000000001" customHeight="1">
      <c r="A49" s="111"/>
      <c r="B49" s="114"/>
      <c r="C49" s="282"/>
      <c r="D49" s="282"/>
      <c r="E49" s="284"/>
      <c r="F49" s="284"/>
      <c r="G49" s="284"/>
      <c r="H49" s="284"/>
      <c r="I49" s="284"/>
      <c r="J49" s="284"/>
      <c r="K49" s="248"/>
      <c r="L49" s="249"/>
      <c r="M49" s="325">
        <f t="shared" si="2"/>
        <v>0</v>
      </c>
      <c r="N49" s="326"/>
      <c r="O49" s="284"/>
      <c r="P49" s="284"/>
      <c r="Q49" s="284"/>
      <c r="R49" s="284"/>
      <c r="S49" s="284"/>
      <c r="T49" s="284"/>
      <c r="U49" s="276"/>
      <c r="V49" s="276"/>
      <c r="W49" s="276"/>
      <c r="X49" s="276"/>
      <c r="Y49" s="276"/>
      <c r="Z49" s="324"/>
      <c r="AA49" s="324"/>
      <c r="AB49" s="324"/>
      <c r="AC49" s="324"/>
      <c r="AD49" s="324"/>
      <c r="AE49" s="324"/>
    </row>
    <row r="50" spans="1:31" s="91" customFormat="1" ht="20.100000000000001" customHeight="1">
      <c r="A50" s="111"/>
      <c r="B50" s="114"/>
      <c r="C50" s="282"/>
      <c r="D50" s="282"/>
      <c r="E50" s="284"/>
      <c r="F50" s="284"/>
      <c r="G50" s="284"/>
      <c r="H50" s="284"/>
      <c r="I50" s="284"/>
      <c r="J50" s="284"/>
      <c r="K50" s="248"/>
      <c r="L50" s="249"/>
      <c r="M50" s="325">
        <f t="shared" si="2"/>
        <v>0</v>
      </c>
      <c r="N50" s="326"/>
      <c r="O50" s="284"/>
      <c r="P50" s="284"/>
      <c r="Q50" s="284"/>
      <c r="R50" s="284"/>
      <c r="S50" s="284"/>
      <c r="T50" s="284"/>
      <c r="U50" s="276"/>
      <c r="V50" s="276"/>
      <c r="W50" s="276"/>
      <c r="X50" s="276"/>
      <c r="Y50" s="276"/>
      <c r="Z50" s="324"/>
      <c r="AA50" s="324"/>
      <c r="AB50" s="324"/>
      <c r="AC50" s="324"/>
      <c r="AD50" s="324"/>
      <c r="AE50" s="324"/>
    </row>
    <row r="51" spans="1:31" s="91" customFormat="1" ht="20.100000000000001" customHeight="1">
      <c r="A51" s="111"/>
      <c r="B51" s="114"/>
      <c r="C51" s="282"/>
      <c r="D51" s="282"/>
      <c r="E51" s="284"/>
      <c r="F51" s="284"/>
      <c r="G51" s="284"/>
      <c r="H51" s="284"/>
      <c r="I51" s="284"/>
      <c r="J51" s="284"/>
      <c r="K51" s="248"/>
      <c r="L51" s="249"/>
      <c r="M51" s="325">
        <f t="shared" si="2"/>
        <v>0</v>
      </c>
      <c r="N51" s="326"/>
      <c r="O51" s="284"/>
      <c r="P51" s="284"/>
      <c r="Q51" s="284"/>
      <c r="R51" s="284"/>
      <c r="S51" s="284"/>
      <c r="T51" s="284"/>
      <c r="U51" s="276"/>
      <c r="V51" s="276"/>
      <c r="W51" s="276"/>
      <c r="X51" s="276"/>
      <c r="Y51" s="276"/>
      <c r="Z51" s="324"/>
      <c r="AA51" s="324"/>
      <c r="AB51" s="324"/>
      <c r="AC51" s="324"/>
      <c r="AD51" s="324"/>
      <c r="AE51" s="324"/>
    </row>
    <row r="52" spans="1:31" s="91" customFormat="1" ht="20.100000000000001" customHeight="1">
      <c r="A52" s="111"/>
      <c r="B52" s="114"/>
      <c r="C52" s="282"/>
      <c r="D52" s="282"/>
      <c r="E52" s="284"/>
      <c r="F52" s="284"/>
      <c r="G52" s="284"/>
      <c r="H52" s="284"/>
      <c r="I52" s="284"/>
      <c r="J52" s="284"/>
      <c r="K52" s="248"/>
      <c r="L52" s="249"/>
      <c r="M52" s="325">
        <f t="shared" si="2"/>
        <v>0</v>
      </c>
      <c r="N52" s="326"/>
      <c r="O52" s="284"/>
      <c r="P52" s="284"/>
      <c r="Q52" s="284"/>
      <c r="R52" s="284"/>
      <c r="S52" s="284"/>
      <c r="T52" s="284"/>
      <c r="U52" s="276"/>
      <c r="V52" s="276"/>
      <c r="W52" s="276"/>
      <c r="X52" s="276"/>
      <c r="Y52" s="276"/>
      <c r="Z52" s="324"/>
      <c r="AA52" s="324"/>
      <c r="AB52" s="324"/>
      <c r="AC52" s="324"/>
      <c r="AD52" s="324"/>
      <c r="AE52" s="324"/>
    </row>
    <row r="53" spans="1:31" s="91" customFormat="1" ht="20.100000000000001" customHeight="1">
      <c r="A53" s="232" t="s">
        <v>58</v>
      </c>
      <c r="B53" s="200"/>
      <c r="C53" s="200"/>
      <c r="D53" s="233"/>
      <c r="E53" s="286">
        <f>SUM(E46:E52)</f>
        <v>0</v>
      </c>
      <c r="F53" s="286"/>
      <c r="G53" s="286">
        <f>SUM(G46:G52)</f>
        <v>0</v>
      </c>
      <c r="H53" s="286"/>
      <c r="I53" s="286">
        <f>SUM(I46:I52)</f>
        <v>0</v>
      </c>
      <c r="J53" s="286"/>
      <c r="K53" s="286">
        <f>SUM(K46:K52)</f>
        <v>0</v>
      </c>
      <c r="L53" s="286"/>
      <c r="M53" s="286">
        <f>SUM(M46:M52)</f>
        <v>0</v>
      </c>
      <c r="N53" s="286"/>
      <c r="O53" s="286">
        <f>SUM(O46:O52)</f>
        <v>0</v>
      </c>
      <c r="P53" s="286"/>
      <c r="Q53" s="286">
        <f>SUM(Q46:Q52)</f>
        <v>0</v>
      </c>
      <c r="R53" s="286"/>
      <c r="S53" s="286">
        <f>SUM(S46:S52)</f>
        <v>0</v>
      </c>
      <c r="T53" s="286"/>
      <c r="U53" s="320"/>
      <c r="V53" s="320"/>
      <c r="W53" s="320"/>
      <c r="X53" s="320"/>
      <c r="Y53" s="320"/>
      <c r="Z53" s="321"/>
      <c r="AA53" s="321"/>
      <c r="AB53" s="321"/>
      <c r="AC53" s="321"/>
      <c r="AD53" s="321"/>
      <c r="AE53" s="321"/>
    </row>
    <row r="54" spans="1:31" ht="20.100000000000001" customHeight="1">
      <c r="A54" s="19"/>
      <c r="B54" s="19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</row>
    <row r="55" spans="1:31" ht="20.100000000000001" customHeight="1">
      <c r="A55" s="19"/>
      <c r="B55" s="19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</row>
    <row r="56" spans="1:31" s="5" customFormat="1" ht="20.100000000000001" customHeight="1">
      <c r="C56" s="46"/>
      <c r="D56" s="46"/>
      <c r="E56" s="46"/>
      <c r="F56" s="46"/>
      <c r="G56" s="46"/>
      <c r="H56" s="46"/>
      <c r="I56" s="46"/>
      <c r="J56" s="46"/>
      <c r="K56" s="46"/>
    </row>
    <row r="57" spans="1:31" s="39" customFormat="1" ht="20.100000000000001" customHeight="1">
      <c r="B57" s="279" t="s">
        <v>409</v>
      </c>
      <c r="C57" s="316"/>
      <c r="D57" s="316"/>
      <c r="E57" s="316"/>
      <c r="F57" s="316"/>
      <c r="G57" s="82"/>
      <c r="H57" s="82"/>
      <c r="I57" s="82"/>
      <c r="J57" s="82"/>
      <c r="K57" s="82"/>
      <c r="L57" s="317" t="s">
        <v>196</v>
      </c>
      <c r="M57" s="317"/>
      <c r="N57" s="317"/>
      <c r="O57" s="317"/>
      <c r="P57" s="317"/>
      <c r="Q57" s="83"/>
      <c r="R57" s="83"/>
      <c r="S57" s="83"/>
      <c r="T57" s="83"/>
      <c r="U57" s="83"/>
      <c r="V57" s="318" t="s">
        <v>424</v>
      </c>
      <c r="W57" s="319"/>
      <c r="X57" s="319"/>
      <c r="Y57" s="319"/>
      <c r="Z57" s="319"/>
    </row>
    <row r="58" spans="1:31" s="5" customFormat="1" ht="19.5" customHeight="1">
      <c r="B58" s="4"/>
      <c r="C58" s="5" t="s">
        <v>84</v>
      </c>
      <c r="E58" s="51"/>
      <c r="F58" s="51"/>
      <c r="G58" s="51"/>
      <c r="H58" s="51"/>
      <c r="I58" s="51"/>
      <c r="J58" s="51"/>
      <c r="K58" s="51"/>
      <c r="M58" s="4"/>
      <c r="N58" s="28" t="s">
        <v>85</v>
      </c>
      <c r="O58" s="4"/>
      <c r="Q58" s="51"/>
      <c r="R58" s="51"/>
      <c r="S58" s="51"/>
      <c r="V58" s="213" t="s">
        <v>127</v>
      </c>
      <c r="W58" s="213"/>
      <c r="X58" s="213"/>
      <c r="Y58" s="213"/>
      <c r="Z58" s="213"/>
    </row>
    <row r="59" spans="1:31" ht="20.100000000000001" customHeight="1">
      <c r="B59" s="41"/>
      <c r="C59" s="41"/>
      <c r="D59" s="41"/>
      <c r="E59" s="41"/>
      <c r="F59" s="41"/>
      <c r="G59" s="41"/>
      <c r="H59" s="120"/>
      <c r="I59" s="120"/>
      <c r="J59" s="120"/>
      <c r="K59" s="120"/>
      <c r="L59" s="120"/>
      <c r="M59" s="120"/>
      <c r="N59" s="120"/>
      <c r="O59" s="120"/>
      <c r="P59" s="120"/>
      <c r="Q59" s="120"/>
      <c r="R59" s="120"/>
      <c r="S59" s="120"/>
      <c r="T59" s="41"/>
      <c r="U59" s="41"/>
    </row>
    <row r="60" spans="1:31" ht="20.100000000000001" customHeight="1">
      <c r="B60" s="41"/>
      <c r="C60" s="41"/>
      <c r="D60" s="41"/>
      <c r="E60" s="41"/>
      <c r="F60" s="41"/>
      <c r="G60" s="41"/>
      <c r="H60" s="41"/>
      <c r="I60" s="41"/>
      <c r="J60" s="41"/>
      <c r="K60" s="41"/>
      <c r="L60" s="41"/>
      <c r="M60" s="41"/>
      <c r="N60" s="41"/>
      <c r="O60" s="41"/>
      <c r="P60" s="41"/>
      <c r="Q60" s="41"/>
      <c r="R60" s="41"/>
      <c r="S60" s="41"/>
      <c r="T60" s="41"/>
      <c r="U60" s="41"/>
    </row>
    <row r="61" spans="1:31">
      <c r="B61" s="41"/>
      <c r="C61" s="41"/>
      <c r="D61" s="41"/>
      <c r="E61" s="41"/>
      <c r="F61" s="41"/>
      <c r="G61" s="41"/>
      <c r="H61" s="41"/>
      <c r="I61" s="41"/>
      <c r="J61" s="41"/>
      <c r="K61" s="41"/>
      <c r="L61" s="41"/>
      <c r="M61" s="41"/>
      <c r="N61" s="41"/>
      <c r="O61" s="41"/>
      <c r="P61" s="41"/>
      <c r="Q61" s="41"/>
      <c r="R61" s="41"/>
      <c r="S61" s="41"/>
      <c r="T61" s="41"/>
      <c r="U61" s="41"/>
    </row>
    <row r="62" spans="1:31">
      <c r="B62" s="42"/>
    </row>
    <row r="65" spans="2:2" ht="19.5">
      <c r="B65" s="43"/>
    </row>
    <row r="66" spans="2:2" ht="19.5">
      <c r="B66" s="43"/>
    </row>
    <row r="67" spans="2:2" ht="19.5">
      <c r="B67" s="43"/>
    </row>
    <row r="68" spans="2:2" ht="19.5">
      <c r="B68" s="43"/>
    </row>
    <row r="69" spans="2:2" ht="19.5">
      <c r="B69" s="43"/>
    </row>
    <row r="70" spans="2:2" ht="19.5">
      <c r="B70" s="43"/>
    </row>
    <row r="71" spans="2:2" ht="19.5">
      <c r="B71" s="43"/>
    </row>
  </sheetData>
  <mergeCells count="252">
    <mergeCell ref="AC10:AE10"/>
    <mergeCell ref="AC11:AE11"/>
    <mergeCell ref="G18:M18"/>
    <mergeCell ref="N15:P17"/>
    <mergeCell ref="R29:U29"/>
    <mergeCell ref="V11:Y11"/>
    <mergeCell ref="W23:Y23"/>
    <mergeCell ref="V5:Y5"/>
    <mergeCell ref="V6:Y6"/>
    <mergeCell ref="V7:Y7"/>
    <mergeCell ref="V8:Y8"/>
    <mergeCell ref="AC4:AE5"/>
    <mergeCell ref="Z6:AB6"/>
    <mergeCell ref="Z4:AB5"/>
    <mergeCell ref="AC9:AE9"/>
    <mergeCell ref="R6:U6"/>
    <mergeCell ref="N5:Q5"/>
    <mergeCell ref="N6:Q6"/>
    <mergeCell ref="N7:Q7"/>
    <mergeCell ref="AC6:AE6"/>
    <mergeCell ref="AC8:AE8"/>
    <mergeCell ref="Z8:AB8"/>
    <mergeCell ref="Z7:AB7"/>
    <mergeCell ref="AC7:AE7"/>
    <mergeCell ref="AA28:AE28"/>
    <mergeCell ref="V28:Z28"/>
    <mergeCell ref="Q28:U28"/>
    <mergeCell ref="Z47:AE47"/>
    <mergeCell ref="U42:Y44"/>
    <mergeCell ref="U45:Y45"/>
    <mergeCell ref="U46:Y46"/>
    <mergeCell ref="G48:H48"/>
    <mergeCell ref="C48:D48"/>
    <mergeCell ref="AA29:AA30"/>
    <mergeCell ref="V29:V30"/>
    <mergeCell ref="Q29:Q30"/>
    <mergeCell ref="B33:F33"/>
    <mergeCell ref="A37:F37"/>
    <mergeCell ref="Z42:AE44"/>
    <mergeCell ref="G28:K28"/>
    <mergeCell ref="G29:G30"/>
    <mergeCell ref="M29:P29"/>
    <mergeCell ref="L28:P28"/>
    <mergeCell ref="L29:L30"/>
    <mergeCell ref="C47:D47"/>
    <mergeCell ref="E47:F47"/>
    <mergeCell ref="G47:H47"/>
    <mergeCell ref="E48:F48"/>
    <mergeCell ref="Z48:AE48"/>
    <mergeCell ref="E53:F53"/>
    <mergeCell ref="G53:H53"/>
    <mergeCell ref="I52:J52"/>
    <mergeCell ref="M53:N53"/>
    <mergeCell ref="O53:P53"/>
    <mergeCell ref="U47:Y47"/>
    <mergeCell ref="AB29:AE29"/>
    <mergeCell ref="M51:N51"/>
    <mergeCell ref="O51:P51"/>
    <mergeCell ref="Q51:R51"/>
    <mergeCell ref="Q45:R45"/>
    <mergeCell ref="M50:N50"/>
    <mergeCell ref="O50:P50"/>
    <mergeCell ref="Q50:R50"/>
    <mergeCell ref="Q48:R48"/>
    <mergeCell ref="Z45:AE45"/>
    <mergeCell ref="Z46:AE46"/>
    <mergeCell ref="I47:J47"/>
    <mergeCell ref="I49:J49"/>
    <mergeCell ref="E51:F51"/>
    <mergeCell ref="E49:F49"/>
    <mergeCell ref="G49:H49"/>
    <mergeCell ref="W29:Z29"/>
    <mergeCell ref="Q46:R46"/>
    <mergeCell ref="S47:T47"/>
    <mergeCell ref="Q49:R49"/>
    <mergeCell ref="C49:D49"/>
    <mergeCell ref="M45:N45"/>
    <mergeCell ref="I53:J53"/>
    <mergeCell ref="K52:L52"/>
    <mergeCell ref="K51:L51"/>
    <mergeCell ref="I51:J51"/>
    <mergeCell ref="C50:D50"/>
    <mergeCell ref="E50:F50"/>
    <mergeCell ref="G50:H50"/>
    <mergeCell ref="I50:J50"/>
    <mergeCell ref="K50:L50"/>
    <mergeCell ref="G51:H51"/>
    <mergeCell ref="E45:F45"/>
    <mergeCell ref="C46:D46"/>
    <mergeCell ref="E46:F46"/>
    <mergeCell ref="C45:D45"/>
    <mergeCell ref="G45:H45"/>
    <mergeCell ref="G46:H46"/>
    <mergeCell ref="R11:U11"/>
    <mergeCell ref="V9:Y9"/>
    <mergeCell ref="V10:Y10"/>
    <mergeCell ref="R9:U9"/>
    <mergeCell ref="R8:U8"/>
    <mergeCell ref="N10:Q10"/>
    <mergeCell ref="G15:M17"/>
    <mergeCell ref="A4:A5"/>
    <mergeCell ref="B4:B5"/>
    <mergeCell ref="C4:F5"/>
    <mergeCell ref="N9:Q9"/>
    <mergeCell ref="G8:M8"/>
    <mergeCell ref="G9:M9"/>
    <mergeCell ref="N8:Q8"/>
    <mergeCell ref="C9:F9"/>
    <mergeCell ref="C6:F6"/>
    <mergeCell ref="N4:Y4"/>
    <mergeCell ref="C8:F8"/>
    <mergeCell ref="R5:U5"/>
    <mergeCell ref="G4:M5"/>
    <mergeCell ref="G6:M6"/>
    <mergeCell ref="G7:M7"/>
    <mergeCell ref="R7:U7"/>
    <mergeCell ref="C7:F7"/>
    <mergeCell ref="C10:F10"/>
    <mergeCell ref="G10:M10"/>
    <mergeCell ref="A11:M11"/>
    <mergeCell ref="Z9:AB9"/>
    <mergeCell ref="Z10:AB10"/>
    <mergeCell ref="Z11:AB11"/>
    <mergeCell ref="N11:Q11"/>
    <mergeCell ref="R10:U10"/>
    <mergeCell ref="Q22:S22"/>
    <mergeCell ref="A15:A17"/>
    <mergeCell ref="B15:B17"/>
    <mergeCell ref="C15:F17"/>
    <mergeCell ref="Z19:AB19"/>
    <mergeCell ref="Z20:AB20"/>
    <mergeCell ref="Q15:Y15"/>
    <mergeCell ref="W16:Y17"/>
    <mergeCell ref="W18:Y18"/>
    <mergeCell ref="Q16:S17"/>
    <mergeCell ref="T16:V17"/>
    <mergeCell ref="T18:V18"/>
    <mergeCell ref="T19:V19"/>
    <mergeCell ref="T21:V21"/>
    <mergeCell ref="Z15:AB17"/>
    <mergeCell ref="Z18:AB18"/>
    <mergeCell ref="Q23:S23"/>
    <mergeCell ref="C18:F18"/>
    <mergeCell ref="N22:P22"/>
    <mergeCell ref="N23:P23"/>
    <mergeCell ref="Q19:S19"/>
    <mergeCell ref="Q20:S20"/>
    <mergeCell ref="C20:F20"/>
    <mergeCell ref="G20:M20"/>
    <mergeCell ref="G22:M22"/>
    <mergeCell ref="G21:M21"/>
    <mergeCell ref="A23:M23"/>
    <mergeCell ref="C22:F22"/>
    <mergeCell ref="C21:F21"/>
    <mergeCell ref="C19:F19"/>
    <mergeCell ref="G19:M19"/>
    <mergeCell ref="Q21:S21"/>
    <mergeCell ref="N19:P19"/>
    <mergeCell ref="N20:P20"/>
    <mergeCell ref="Q18:S18"/>
    <mergeCell ref="N18:P18"/>
    <mergeCell ref="N21:P21"/>
    <mergeCell ref="B31:F31"/>
    <mergeCell ref="B32:F32"/>
    <mergeCell ref="H29:K29"/>
    <mergeCell ref="A36:F36"/>
    <mergeCell ref="M43:N44"/>
    <mergeCell ref="B35:F35"/>
    <mergeCell ref="B34:F34"/>
    <mergeCell ref="A42:A44"/>
    <mergeCell ref="B42:B44"/>
    <mergeCell ref="C42:D44"/>
    <mergeCell ref="I42:J44"/>
    <mergeCell ref="K43:L44"/>
    <mergeCell ref="A28:A30"/>
    <mergeCell ref="B28:F30"/>
    <mergeCell ref="E42:F44"/>
    <mergeCell ref="K42:T42"/>
    <mergeCell ref="G42:H44"/>
    <mergeCell ref="U52:Y52"/>
    <mergeCell ref="G52:H52"/>
    <mergeCell ref="O45:P45"/>
    <mergeCell ref="C52:D52"/>
    <mergeCell ref="E52:F52"/>
    <mergeCell ref="M52:N52"/>
    <mergeCell ref="O47:P47"/>
    <mergeCell ref="M47:N47"/>
    <mergeCell ref="M46:N46"/>
    <mergeCell ref="I46:J46"/>
    <mergeCell ref="I45:J45"/>
    <mergeCell ref="K45:L45"/>
    <mergeCell ref="K46:L46"/>
    <mergeCell ref="C51:D51"/>
    <mergeCell ref="K49:L49"/>
    <mergeCell ref="M49:N49"/>
    <mergeCell ref="O48:P48"/>
    <mergeCell ref="O46:P46"/>
    <mergeCell ref="K47:L47"/>
    <mergeCell ref="O49:P49"/>
    <mergeCell ref="I48:J48"/>
    <mergeCell ref="K48:L48"/>
    <mergeCell ref="M48:N48"/>
    <mergeCell ref="Q47:R47"/>
    <mergeCell ref="AB1:AE1"/>
    <mergeCell ref="Q52:R52"/>
    <mergeCell ref="S48:T48"/>
    <mergeCell ref="U48:Y48"/>
    <mergeCell ref="S50:T50"/>
    <mergeCell ref="U50:Y50"/>
    <mergeCell ref="S46:T46"/>
    <mergeCell ref="Q44:R44"/>
    <mergeCell ref="Z21:AB21"/>
    <mergeCell ref="Z22:AB22"/>
    <mergeCell ref="Z49:AE49"/>
    <mergeCell ref="S49:T49"/>
    <mergeCell ref="U49:Y49"/>
    <mergeCell ref="S51:T51"/>
    <mergeCell ref="U51:Y51"/>
    <mergeCell ref="Z50:AE50"/>
    <mergeCell ref="Z51:AE51"/>
    <mergeCell ref="S45:T45"/>
    <mergeCell ref="O43:T43"/>
    <mergeCell ref="S44:T44"/>
    <mergeCell ref="O44:P44"/>
    <mergeCell ref="Z52:AE52"/>
    <mergeCell ref="O52:P52"/>
    <mergeCell ref="S52:T52"/>
    <mergeCell ref="V58:Z58"/>
    <mergeCell ref="B57:F57"/>
    <mergeCell ref="L57:P57"/>
    <mergeCell ref="V57:Z57"/>
    <mergeCell ref="Q53:R53"/>
    <mergeCell ref="K53:L53"/>
    <mergeCell ref="S53:T53"/>
    <mergeCell ref="U53:Y53"/>
    <mergeCell ref="Z53:AE53"/>
    <mergeCell ref="A53:D53"/>
    <mergeCell ref="AC23:AE23"/>
    <mergeCell ref="AC15:AE17"/>
    <mergeCell ref="AC18:AE18"/>
    <mergeCell ref="AC19:AE19"/>
    <mergeCell ref="AC20:AE20"/>
    <mergeCell ref="AC21:AE21"/>
    <mergeCell ref="AC22:AE22"/>
    <mergeCell ref="T22:V22"/>
    <mergeCell ref="T23:V23"/>
    <mergeCell ref="W19:Y19"/>
    <mergeCell ref="W20:Y20"/>
    <mergeCell ref="Z23:AB23"/>
    <mergeCell ref="T20:V20"/>
    <mergeCell ref="W21:Y21"/>
    <mergeCell ref="W22:Y22"/>
  </mergeCells>
  <phoneticPr fontId="3" type="noConversion"/>
  <pageMargins left="1.1811023622047245" right="0.39370078740157483" top="0.78740157480314965" bottom="0.78740157480314965" header="0.47244094488188981" footer="0.31496062992125984"/>
  <pageSetup paperSize="9" scale="35" orientation="landscape" verticalDpi="1200" r:id="rId1"/>
  <headerFooter alignWithMargins="0">
    <oddHeader xml:space="preserve">&amp;C&amp;"Times New Roman,обычный"&amp;14
 15&amp;R
&amp;"Times New Roman,обычный"&amp;14Продовження додатка 1
Таблиця 6
</oddHeader>
  </headerFooter>
  <ignoredErrors>
    <ignoredError sqref="H36:AE36 N11 R11:Y11 Q23 T23 W23 E53:T53" formulaRange="1"/>
    <ignoredError sqref="AA37:AE37 G37:Z37 Z7:AE11 Z19:AE23" evalErro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12</vt:i4>
      </vt:variant>
    </vt:vector>
  </HeadingPairs>
  <TitlesOfParts>
    <vt:vector size="20" baseType="lpstr">
      <vt:lpstr>Осн. фін. пок.</vt:lpstr>
      <vt:lpstr>I. Фін результат</vt:lpstr>
      <vt:lpstr>ІІ. Розр. з бюджетом</vt:lpstr>
      <vt:lpstr>ІІІ. Рух грош. коштів</vt:lpstr>
      <vt:lpstr>IV. Кап. інвестиції</vt:lpstr>
      <vt:lpstr> V. Коефіцієнти</vt:lpstr>
      <vt:lpstr>6.1. Інша інфо_1</vt:lpstr>
      <vt:lpstr>6.2. Інша інфо_2</vt:lpstr>
      <vt:lpstr>' V. Коефіцієнти'!Заголовки_для_печати</vt:lpstr>
      <vt:lpstr>'I. Фін результат'!Заголовки_для_печати</vt:lpstr>
      <vt:lpstr>'ІІ. Розр. з бюджетом'!Заголовки_для_печати</vt:lpstr>
      <vt:lpstr>'ІІІ. Рух грош. коштів'!Заголовки_для_печати</vt:lpstr>
      <vt:lpstr>'Осн. фін. пок.'!Заголовки_для_печати</vt:lpstr>
      <vt:lpstr>' V. Коефіцієнти'!Область_печати</vt:lpstr>
      <vt:lpstr>'6.1. Інша інфо_1'!Область_печати</vt:lpstr>
      <vt:lpstr>'6.2. Інша інфо_2'!Область_печати</vt:lpstr>
      <vt:lpstr>'IV. Кап. інвестиції'!Область_печати</vt:lpstr>
      <vt:lpstr>'ІІ. Розр. з бюджетом'!Область_печати</vt:lpstr>
      <vt:lpstr>'ІІІ. Рух грош. коштів'!Область_печати</vt:lpstr>
      <vt:lpstr>'Осн. фін. пок.'!Область_печати</vt:lpstr>
    </vt:vector>
  </TitlesOfParts>
  <Company>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</dc:creator>
  <cp:lastModifiedBy>Христина Богак</cp:lastModifiedBy>
  <cp:lastPrinted>2021-06-10T07:35:45Z</cp:lastPrinted>
  <dcterms:created xsi:type="dcterms:W3CDTF">2003-03-13T16:00:22Z</dcterms:created>
  <dcterms:modified xsi:type="dcterms:W3CDTF">2021-07-01T07:35:08Z</dcterms:modified>
</cp:coreProperties>
</file>