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/>
  <bookViews>
    <workbookView xWindow="0" yWindow="0" windowWidth="2250" windowHeight="3135"/>
  </bookViews>
  <sheets>
    <sheet name="Лист1" sheetId="1" r:id="rId1"/>
  </sheets>
  <definedNames>
    <definedName name="_xlnm.Print_Area" localSheetId="0">Лист1!$A$1:$F$140</definedName>
  </definedNames>
  <calcPr calcId="125725"/>
</workbook>
</file>

<file path=xl/calcChain.xml><?xml version="1.0" encoding="utf-8"?>
<calcChain xmlns="http://schemas.openxmlformats.org/spreadsheetml/2006/main">
  <c r="D105" i="1"/>
  <c r="E105"/>
  <c r="C105"/>
  <c r="D88"/>
  <c r="E88"/>
  <c r="C88"/>
  <c r="F104"/>
  <c r="F94"/>
  <c r="F47"/>
  <c r="F45"/>
  <c r="F43"/>
  <c r="F41"/>
  <c r="F40"/>
  <c r="F25"/>
  <c r="F19"/>
  <c r="D133" l="1"/>
  <c r="E133"/>
  <c r="C133"/>
  <c r="D124"/>
  <c r="E124"/>
  <c r="C124"/>
  <c r="D122"/>
  <c r="E122"/>
  <c r="F122" s="1"/>
  <c r="C122"/>
  <c r="D116"/>
  <c r="E116"/>
  <c r="C116"/>
  <c r="D112"/>
  <c r="E112"/>
  <c r="F112" s="1"/>
  <c r="C112"/>
  <c r="F107"/>
  <c r="F108"/>
  <c r="F109"/>
  <c r="F113"/>
  <c r="F114"/>
  <c r="F115"/>
  <c r="F117"/>
  <c r="F118"/>
  <c r="F119"/>
  <c r="F120"/>
  <c r="F121"/>
  <c r="F123"/>
  <c r="F125"/>
  <c r="F126"/>
  <c r="F127"/>
  <c r="F128"/>
  <c r="F129"/>
  <c r="F130"/>
  <c r="F131"/>
  <c r="F132"/>
  <c r="F133"/>
  <c r="F134"/>
  <c r="F135"/>
  <c r="F106"/>
  <c r="F90"/>
  <c r="F92"/>
  <c r="F93"/>
  <c r="F95"/>
  <c r="F96"/>
  <c r="F97"/>
  <c r="F98"/>
  <c r="F99"/>
  <c r="F100"/>
  <c r="F101"/>
  <c r="F102"/>
  <c r="F103"/>
  <c r="F89"/>
  <c r="F83"/>
  <c r="D81"/>
  <c r="E81"/>
  <c r="C81"/>
  <c r="D77"/>
  <c r="E77"/>
  <c r="C77"/>
  <c r="D69"/>
  <c r="E69"/>
  <c r="C69"/>
  <c r="D61"/>
  <c r="E61"/>
  <c r="C61"/>
  <c r="D50"/>
  <c r="E50"/>
  <c r="C50"/>
  <c r="D36"/>
  <c r="E36"/>
  <c r="C36"/>
  <c r="D14"/>
  <c r="E14"/>
  <c r="C14"/>
  <c r="F17"/>
  <c r="F124" l="1"/>
  <c r="F116"/>
  <c r="E136"/>
  <c r="F105"/>
  <c r="C136"/>
  <c r="D136"/>
  <c r="D85"/>
  <c r="E85"/>
  <c r="C85"/>
  <c r="F88"/>
  <c r="F136" l="1"/>
  <c r="F85"/>
  <c r="F84"/>
  <c r="F82"/>
  <c r="F81"/>
  <c r="F80"/>
  <c r="F79"/>
  <c r="F78"/>
  <c r="F77"/>
  <c r="F76"/>
  <c r="F75"/>
  <c r="F74"/>
  <c r="F73"/>
  <c r="F72"/>
  <c r="F71"/>
  <c r="F70"/>
  <c r="F69"/>
  <c r="F68"/>
  <c r="F67"/>
  <c r="F66"/>
  <c r="F65"/>
  <c r="F64"/>
  <c r="F63"/>
  <c r="F62"/>
  <c r="F61"/>
  <c r="F60"/>
  <c r="F59"/>
  <c r="F58"/>
  <c r="F57"/>
  <c r="F56"/>
  <c r="F55"/>
  <c r="F54"/>
  <c r="F53"/>
  <c r="F52"/>
  <c r="F51"/>
  <c r="F50"/>
  <c r="F49"/>
  <c r="F48"/>
  <c r="F46"/>
  <c r="F44"/>
  <c r="F42"/>
  <c r="F39"/>
  <c r="F38"/>
  <c r="F37"/>
  <c r="F36"/>
  <c r="F35"/>
  <c r="F34"/>
  <c r="F33"/>
  <c r="F32"/>
  <c r="F31"/>
  <c r="F30"/>
  <c r="F29"/>
  <c r="F28"/>
  <c r="F27"/>
  <c r="F26"/>
  <c r="F24"/>
  <c r="F23"/>
  <c r="F22"/>
  <c r="F21"/>
  <c r="F20"/>
  <c r="F18"/>
  <c r="F16"/>
  <c r="F15"/>
  <c r="F14"/>
</calcChain>
</file>

<file path=xl/sharedStrings.xml><?xml version="1.0" encoding="utf-8"?>
<sst xmlns="http://schemas.openxmlformats.org/spreadsheetml/2006/main" count="249" uniqueCount="168">
  <si>
    <t>Код</t>
  </si>
  <si>
    <t>01</t>
  </si>
  <si>
    <t>Міська рада</t>
  </si>
  <si>
    <t>0150</t>
  </si>
  <si>
    <t>Організаційне, інформаційно-аналітичне та матеріально-технічне забезпечення діяльності обласної ради, районної ради, районної у місті ради (у разі її створення), міської, селищної, сільської рад</t>
  </si>
  <si>
    <t>0180</t>
  </si>
  <si>
    <t>Інша діяльність у сфері державного управління</t>
  </si>
  <si>
    <t>2020</t>
  </si>
  <si>
    <t>Спеціалізована стаціонарна медична допомога населенню</t>
  </si>
  <si>
    <t>2142</t>
  </si>
  <si>
    <t>Програми і централізовані заходи боротьби з туберкульозом</t>
  </si>
  <si>
    <t>2151</t>
  </si>
  <si>
    <t>Забезпечення діяльності інших закладів у сфері охорони здоров`я</t>
  </si>
  <si>
    <t>2152</t>
  </si>
  <si>
    <t>Інші програми та заходи у сфері охорони здоров`я</t>
  </si>
  <si>
    <t>3112</t>
  </si>
  <si>
    <t>Заходи державної політики з питань дітей та їх соціального захисту</t>
  </si>
  <si>
    <t>6090</t>
  </si>
  <si>
    <t>Інша діяльність у сфері житлово-комунального господарства</t>
  </si>
  <si>
    <t>7110</t>
  </si>
  <si>
    <t>Реалізація програм в галузі сільського господарства</t>
  </si>
  <si>
    <t>7622</t>
  </si>
  <si>
    <t>Реалізація програм і заходів в галузі туризму та курортів</t>
  </si>
  <si>
    <t>7640</t>
  </si>
  <si>
    <t>Заходи з енергозбереження</t>
  </si>
  <si>
    <t>7693</t>
  </si>
  <si>
    <t>Інші заходи, пов`язані з економічною діяльністю</t>
  </si>
  <si>
    <t>8110</t>
  </si>
  <si>
    <t>Заходи із запобігання та ліквідації надзвичайних ситуацій та наслідків стихійного лиха</t>
  </si>
  <si>
    <t>8130</t>
  </si>
  <si>
    <t>Забезпечення діяльності місцевої пожежної охорони</t>
  </si>
  <si>
    <t>8210</t>
  </si>
  <si>
    <t>Муніципальні формування з охорони громадського порядку</t>
  </si>
  <si>
    <t>8220</t>
  </si>
  <si>
    <t>Заходи та роботи з мобілізаційної підготовки місцевого значення</t>
  </si>
  <si>
    <t>8230</t>
  </si>
  <si>
    <t>Інші заходи громадського порядку та безпеки</t>
  </si>
  <si>
    <t>9410</t>
  </si>
  <si>
    <t>Субвенція з місцевого бюджету на здійснення переданих видатків у сфері охорони здоров`я за рахунок коштів медичної субвенції</t>
  </si>
  <si>
    <t>9710</t>
  </si>
  <si>
    <t>Субвенція з місцевого бюджету на утримання об`єктів спільного користування чи ліквідацію негативних наслідків діяльності об`єктів спільного користування</t>
  </si>
  <si>
    <t>06</t>
  </si>
  <si>
    <t>Управління освіти</t>
  </si>
  <si>
    <t>0160</t>
  </si>
  <si>
    <t>Керівництво і управління у відповідній сфері у містах (місті Києві), селищах, селах, об`єднаних територіальних громадах</t>
  </si>
  <si>
    <t>1010</t>
  </si>
  <si>
    <t>Надання дошкільної освіти</t>
  </si>
  <si>
    <t>Надання позашкільної освіти закладами позашкільної освіти, заходи із позашкільної роботи з дітьми</t>
  </si>
  <si>
    <t>Підвищення кваліфікації, перепідготовка кадрів закладами післядипломної освіти</t>
  </si>
  <si>
    <t>Забезпечення діяльності інших закладів у сфері освіти</t>
  </si>
  <si>
    <t>Інші програми та заходи у сфері освіти</t>
  </si>
  <si>
    <t>08</t>
  </si>
  <si>
    <t>Департамент соціальної політики</t>
  </si>
  <si>
    <t>3033</t>
  </si>
  <si>
    <t>Компенсаційні виплати на пільговий проїзд автомобільним транспортом окремим категоріям громадян</t>
  </si>
  <si>
    <t>3035</t>
  </si>
  <si>
    <t>Компенсаційні виплати за пільговий проїзд окремих категорій громадян на залізничному транспорті</t>
  </si>
  <si>
    <t>3050</t>
  </si>
  <si>
    <t>Пільгове медичне обслуговування осіб, які постраждали внаслідок Чорнобильської катастрофи</t>
  </si>
  <si>
    <t>3090</t>
  </si>
  <si>
    <t>Видатки на поховання учасників бойових дій та осіб з інвалідністю внаслідок війни</t>
  </si>
  <si>
    <t>3104</t>
  </si>
  <si>
    <t>Забезпечення соціальними послугами за місцем проживання громадян, які не здатні до самообслуговування у зв`язку з похилим віком, хворобою, інвалідністю</t>
  </si>
  <si>
    <t>3105</t>
  </si>
  <si>
    <t>Надання реабілітаційних послуг особам з інвалідністю та дітям з інвалідністю</t>
  </si>
  <si>
    <t>3180</t>
  </si>
  <si>
    <t>Надання пільг населенню (крім ветеранів війни і праці, військової служби, органів внутрішніх справ та громадян, які постраждали внаслідок Чорнобильської катастрофи) на оплату житлово-комунальних послуг</t>
  </si>
  <si>
    <t>3242</t>
  </si>
  <si>
    <t>Інші заходи у сфері соціального захисту і соціального забезпечення</t>
  </si>
  <si>
    <t>10</t>
  </si>
  <si>
    <t>Управління культури</t>
  </si>
  <si>
    <t>Надання спеціальної освіти мистецькими школами</t>
  </si>
  <si>
    <t>4030</t>
  </si>
  <si>
    <t>Забезпечення діяльності бібліотек</t>
  </si>
  <si>
    <t>4040</t>
  </si>
  <si>
    <t>Забезпечення діяльності музеїв i виставок</t>
  </si>
  <si>
    <t>4060</t>
  </si>
  <si>
    <t>Забезпечення діяльності палаців i будинків культури, клубів, центрів дозвілля та iнших клубних закладів</t>
  </si>
  <si>
    <t>4081</t>
  </si>
  <si>
    <t>Забезпечення діяльності інших закладів в галузі культури і мистецтва</t>
  </si>
  <si>
    <t>4082</t>
  </si>
  <si>
    <t>Інші заходи в галузі культури і мистецтва</t>
  </si>
  <si>
    <t>11</t>
  </si>
  <si>
    <t>Відділ молоді та спорту</t>
  </si>
  <si>
    <t>3131</t>
  </si>
  <si>
    <t>Здійснення заходів та реалізація проектів на виконання Державної цільової соціальної програми `Молодь України`</t>
  </si>
  <si>
    <t>5012</t>
  </si>
  <si>
    <t>Проведення навчально-тренувальних зборів і змагань з неолімпійських видів спорту</t>
  </si>
  <si>
    <t>5031</t>
  </si>
  <si>
    <t>Утримання та навчально-тренувальна робота комунальних дитячо-юнацьких спортивних шкіл</t>
  </si>
  <si>
    <t>5053</t>
  </si>
  <si>
    <t>Фінансова підтримка на утримання місцевих осередків (рад) всеукраїнських організацій фізкультурно-спортивної спрямованості</t>
  </si>
  <si>
    <t>5062</t>
  </si>
  <si>
    <t>Підтримка спорту вищих досягнень та організацій, які здійснюють фізкультурно-спортивну діяльність в регіоні</t>
  </si>
  <si>
    <t>5063</t>
  </si>
  <si>
    <t>Забезпечення діяльності централізованої бухгалтерії</t>
  </si>
  <si>
    <t>31</t>
  </si>
  <si>
    <t>Управління комунальним господарством</t>
  </si>
  <si>
    <t>6030</t>
  </si>
  <si>
    <t>Організація благоустрою населених пунктів</t>
  </si>
  <si>
    <t>37</t>
  </si>
  <si>
    <t>Фінансове управління</t>
  </si>
  <si>
    <t>Резервний фонд</t>
  </si>
  <si>
    <t>9770</t>
  </si>
  <si>
    <t>Інші субвенції з місцевого бюджету</t>
  </si>
  <si>
    <t xml:space="preserve"> </t>
  </si>
  <si>
    <t xml:space="preserve">Усього </t>
  </si>
  <si>
    <t>ЗАГАЛЬНИЙ ФОНД</t>
  </si>
  <si>
    <t>Додаток 2</t>
  </si>
  <si>
    <t>Виконання видаткової частини бюджету</t>
  </si>
  <si>
    <t>(грн.)</t>
  </si>
  <si>
    <t>Головні розпорядники коштів</t>
  </si>
  <si>
    <t>СПЕЦІАЛЬНИЙ ФОНД</t>
  </si>
  <si>
    <t>6011</t>
  </si>
  <si>
    <t>Експлуатація та технічне обслуговування житлового фонду</t>
  </si>
  <si>
    <t>7321</t>
  </si>
  <si>
    <t>Будівництво освітніх установ та закладів</t>
  </si>
  <si>
    <t>7323</t>
  </si>
  <si>
    <t>Будівництво установ та закладів соціальної сфери</t>
  </si>
  <si>
    <t>7325</t>
  </si>
  <si>
    <t>Будівництво споруд, установ та закладів фізичної культури і спорту</t>
  </si>
  <si>
    <t>7340</t>
  </si>
  <si>
    <t>Проектування, реставрація та охорона пам`яток архітектури</t>
  </si>
  <si>
    <t>7350</t>
  </si>
  <si>
    <t>Розроблення схем планування та забудови територій (містобудівної документації)</t>
  </si>
  <si>
    <t>7367</t>
  </si>
  <si>
    <t>Виконання інвестиційних проектів в рамках реалізації заходів, спрямованих на розвиток системи охорони здоров`я у сільській місцевості</t>
  </si>
  <si>
    <t>7370</t>
  </si>
  <si>
    <t>Реалізація інших заходів щодо соціально-економічного розвитку територій</t>
  </si>
  <si>
    <t>7691</t>
  </si>
  <si>
    <t>Виконання заходів за рахунок цільових фондів, утворених Верховною Радою Автономної Республіки Крим, органами місцевого самоврядування і місцевими органами виконавчої влади і фондів, утворених Верховною Радою Автономної Республіки Крим, органами місцевого</t>
  </si>
  <si>
    <t>7363</t>
  </si>
  <si>
    <t>Виконання інвестиційних проектів в рамках здійснення заходів щодо соціально-економічного розвитку окремих територій</t>
  </si>
  <si>
    <t>7670</t>
  </si>
  <si>
    <t>Внески до статутного капіталу суб`єктів господарювання</t>
  </si>
  <si>
    <t>8311</t>
  </si>
  <si>
    <t>Охорона та раціональне використання природних ресурсів</t>
  </si>
  <si>
    <t xml:space="preserve">Коломийської міської територіальної громади </t>
  </si>
  <si>
    <t>за І-ий квартал 2021 року</t>
  </si>
  <si>
    <t>Уточнений план на  2021 рік</t>
  </si>
  <si>
    <t>Уточнений план на І-ий квартал 2021 року</t>
  </si>
  <si>
    <t>Касові видатки за І-ий квартал 2021 року</t>
  </si>
  <si>
    <t>Відсотки використання до уточненого плану за  І-ий квартал 2021 року</t>
  </si>
  <si>
    <t>Відсотки використання до уточненого плану за І-ий квартал 2021 року</t>
  </si>
  <si>
    <t>Централізовані заходи з лікування хворих на цукровий та нецукровий діабет</t>
  </si>
  <si>
    <t>Сприяння розвитку малого та середнього підприємництва</t>
  </si>
  <si>
    <t>1021</t>
  </si>
  <si>
    <t xml:space="preserve">Надання загальної середньої освіти закладами загальної середньої освіти </t>
  </si>
  <si>
    <t>Надання загальної середньої освіти закладами загальної середньої освіти (за рахунок освітньої субвенції)</t>
  </si>
  <si>
    <t>Надання загальної середньої освіти закладами загальної середньої освіти (за рахунок освітньої субвенції, минулі роки)</t>
  </si>
  <si>
    <t>1070</t>
  </si>
  <si>
    <t>1141</t>
  </si>
  <si>
    <t>1151</t>
  </si>
  <si>
    <t>Забезпечення діяльності інклюзивно-ресурсних центрів за рахунок коштів місцевого бюджету</t>
  </si>
  <si>
    <t>Забезпечення діяльності інклюзивно-ресурсних центрів за рахунок коштів освітньої субвенції</t>
  </si>
  <si>
    <t>1160</t>
  </si>
  <si>
    <t>Забезпечення діяльності центрів професійного розвитку педагогічних працівників</t>
  </si>
  <si>
    <t>Надання освіти за рахунок субвенції з державного бюджету місцевим бюджетам на надання державної підтримки особам з особливими освітніми потребами</t>
  </si>
  <si>
    <t>8710</t>
  </si>
  <si>
    <t>Багатопрофільна стаціонарна медична допомога населенню</t>
  </si>
  <si>
    <t>Придбання житла для окремих категорій населення відповідно до законодавства</t>
  </si>
  <si>
    <t>Реалізація програм допомоги і грантів Європейського союзу, урядів іноземних держав, міжнародних організацій, донарських установ</t>
  </si>
  <si>
    <t>Забезпечення діяльності закладів у сфері освіти</t>
  </si>
  <si>
    <t>1080</t>
  </si>
  <si>
    <t>до рішення виконавчого комітету</t>
  </si>
  <si>
    <t>міської ради</t>
  </si>
  <si>
    <t>Керуючий справами виконавчого комітету                                              Тарас КУХТАР</t>
  </si>
  <si>
    <t>від 27.04.2021 № 89</t>
  </si>
</sst>
</file>

<file path=xl/styles.xml><?xml version="1.0" encoding="utf-8"?>
<styleSheet xmlns="http://schemas.openxmlformats.org/spreadsheetml/2006/main">
  <numFmts count="1">
    <numFmt numFmtId="164" formatCode="#0.0"/>
  </numFmts>
  <fonts count="12">
    <font>
      <sz val="10"/>
      <color theme="1"/>
      <name val="Calibri"/>
      <family val="2"/>
      <charset val="204"/>
      <scheme val="minor"/>
    </font>
    <font>
      <b/>
      <sz val="10"/>
      <color indexed="8"/>
      <name val="Calibri"/>
      <family val="2"/>
      <charset val="204"/>
    </font>
    <font>
      <b/>
      <sz val="14"/>
      <color indexed="8"/>
      <name val="Calibri"/>
      <family val="2"/>
      <charset val="204"/>
    </font>
    <font>
      <sz val="10"/>
      <name val="Times New Roman"/>
      <family val="1"/>
      <charset val="204"/>
    </font>
    <font>
      <b/>
      <sz val="14"/>
      <name val="Arial Cyr"/>
      <charset val="204"/>
    </font>
    <font>
      <b/>
      <sz val="10"/>
      <name val="Arial Cyr"/>
      <charset val="204"/>
    </font>
    <font>
      <b/>
      <sz val="14"/>
      <name val="Times New Roman"/>
      <family val="1"/>
      <charset val="204"/>
    </font>
    <font>
      <b/>
      <sz val="12"/>
      <name val="Times New Roman"/>
      <family val="1"/>
      <charset val="204"/>
    </font>
    <font>
      <sz val="8"/>
      <name val="Arial Cyr"/>
      <family val="2"/>
      <charset val="204"/>
    </font>
    <font>
      <b/>
      <sz val="12"/>
      <color indexed="8"/>
      <name val="Times New Roman"/>
      <family val="1"/>
      <charset val="204"/>
    </font>
    <font>
      <b/>
      <sz val="10"/>
      <name val="Calibri"/>
      <family val="2"/>
      <charset val="204"/>
    </font>
    <font>
      <sz val="10"/>
      <name val="Calibri"/>
      <family val="2"/>
      <charset val="204"/>
      <scheme val="minor"/>
    </font>
  </fonts>
  <fills count="4">
    <fill>
      <patternFill patternType="none"/>
    </fill>
    <fill>
      <patternFill patternType="gray125"/>
    </fill>
    <fill>
      <patternFill patternType="solid">
        <fgColor indexed="41"/>
        <bgColor indexed="64"/>
      </patternFill>
    </fill>
    <fill>
      <patternFill patternType="solid">
        <fgColor rgb="FFCCFFFF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8" fillId="0" borderId="0"/>
  </cellStyleXfs>
  <cellXfs count="41">
    <xf numFmtId="0" fontId="0" fillId="0" borderId="0" xfId="0"/>
    <xf numFmtId="0" fontId="1" fillId="0" borderId="0" xfId="0" applyFont="1" applyAlignment="1">
      <alignment horizontal="center"/>
    </xf>
    <xf numFmtId="0" fontId="1" fillId="2" borderId="1" xfId="0" quotePrefix="1" applyFont="1" applyFill="1" applyBorder="1" applyAlignment="1">
      <alignment vertical="center" wrapText="1"/>
    </xf>
    <xf numFmtId="0" fontId="1" fillId="2" borderId="1" xfId="0" applyFont="1" applyFill="1" applyBorder="1" applyAlignment="1">
      <alignment vertical="center" wrapText="1"/>
    </xf>
    <xf numFmtId="0" fontId="0" fillId="0" borderId="1" xfId="0" quotePrefix="1" applyBorder="1" applyAlignment="1">
      <alignment vertical="center" wrapText="1"/>
    </xf>
    <xf numFmtId="0" fontId="0" fillId="0" borderId="1" xfId="0" applyBorder="1" applyAlignment="1">
      <alignment vertical="center" wrapText="1"/>
    </xf>
    <xf numFmtId="49" fontId="0" fillId="0" borderId="0" xfId="0" applyNumberFormat="1"/>
    <xf numFmtId="49" fontId="4" fillId="0" borderId="0" xfId="0" applyNumberFormat="1" applyFont="1" applyAlignment="1"/>
    <xf numFmtId="0" fontId="5" fillId="0" borderId="0" xfId="0" applyFont="1" applyAlignment="1"/>
    <xf numFmtId="0" fontId="3" fillId="0" borderId="0" xfId="0" applyFont="1" applyBorder="1" applyAlignment="1">
      <alignment horizontal="left"/>
    </xf>
    <xf numFmtId="49" fontId="5" fillId="0" borderId="0" xfId="0" applyNumberFormat="1" applyFont="1" applyAlignment="1">
      <alignment horizontal="center"/>
    </xf>
    <xf numFmtId="0" fontId="5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49" fontId="7" fillId="0" borderId="1" xfId="0" applyNumberFormat="1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3" fontId="7" fillId="0" borderId="1" xfId="0" applyNumberFormat="1" applyFont="1" applyBorder="1" applyAlignment="1">
      <alignment horizontal="center" vertical="center" wrapText="1"/>
    </xf>
    <xf numFmtId="0" fontId="7" fillId="0" borderId="2" xfId="1" applyFont="1" applyBorder="1" applyAlignment="1">
      <alignment horizontal="center" vertical="center" wrapText="1"/>
    </xf>
    <xf numFmtId="0" fontId="1" fillId="2" borderId="2" xfId="0" quotePrefix="1" applyFont="1" applyFill="1" applyBorder="1" applyAlignment="1">
      <alignment vertical="center" wrapText="1"/>
    </xf>
    <xf numFmtId="0" fontId="1" fillId="2" borderId="2" xfId="0" applyFont="1" applyFill="1" applyBorder="1" applyAlignment="1">
      <alignment vertical="center" wrapText="1"/>
    </xf>
    <xf numFmtId="49" fontId="7" fillId="0" borderId="3" xfId="0" applyNumberFormat="1" applyFont="1" applyBorder="1" applyAlignment="1">
      <alignment horizontal="center" vertical="center" wrapText="1"/>
    </xf>
    <xf numFmtId="0" fontId="7" fillId="0" borderId="3" xfId="0" applyFont="1" applyBorder="1" applyAlignment="1">
      <alignment horizontal="center" vertical="center" wrapText="1"/>
    </xf>
    <xf numFmtId="3" fontId="1" fillId="2" borderId="1" xfId="0" applyNumberFormat="1" applyFont="1" applyFill="1" applyBorder="1" applyAlignment="1">
      <alignment vertical="center" wrapText="1"/>
    </xf>
    <xf numFmtId="3" fontId="0" fillId="0" borderId="1" xfId="0" applyNumberFormat="1" applyBorder="1" applyAlignment="1">
      <alignment vertical="center" wrapText="1"/>
    </xf>
    <xf numFmtId="3" fontId="1" fillId="2" borderId="2" xfId="0" applyNumberFormat="1" applyFont="1" applyFill="1" applyBorder="1" applyAlignment="1">
      <alignment vertical="center" wrapText="1"/>
    </xf>
    <xf numFmtId="164" fontId="1" fillId="2" borderId="1" xfId="0" applyNumberFormat="1" applyFont="1" applyFill="1" applyBorder="1" applyAlignment="1">
      <alignment vertical="center" wrapText="1"/>
    </xf>
    <xf numFmtId="164" fontId="0" fillId="0" borderId="1" xfId="0" applyNumberFormat="1" applyBorder="1" applyAlignment="1">
      <alignment vertical="center" wrapText="1"/>
    </xf>
    <xf numFmtId="164" fontId="1" fillId="2" borderId="2" xfId="0" applyNumberFormat="1" applyFont="1" applyFill="1" applyBorder="1" applyAlignment="1">
      <alignment vertical="center" wrapText="1"/>
    </xf>
    <xf numFmtId="0" fontId="7" fillId="0" borderId="1" xfId="1" applyFont="1" applyBorder="1" applyAlignment="1">
      <alignment horizontal="center" vertical="center" wrapText="1"/>
    </xf>
    <xf numFmtId="0" fontId="0" fillId="0" borderId="1" xfId="0" quotePrefix="1" applyBorder="1" applyAlignment="1">
      <alignment horizontal="left" vertical="center" wrapText="1"/>
    </xf>
    <xf numFmtId="164" fontId="0" fillId="3" borderId="1" xfId="0" applyNumberFormat="1" applyFill="1" applyBorder="1" applyAlignment="1">
      <alignment vertical="center" wrapText="1"/>
    </xf>
    <xf numFmtId="0" fontId="0" fillId="0" borderId="0" xfId="0" applyAlignment="1">
      <alignment horizontal="center"/>
    </xf>
    <xf numFmtId="3" fontId="10" fillId="2" borderId="1" xfId="0" applyNumberFormat="1" applyFont="1" applyFill="1" applyBorder="1" applyAlignment="1">
      <alignment vertical="center" wrapText="1"/>
    </xf>
    <xf numFmtId="0" fontId="11" fillId="0" borderId="1" xfId="0" applyFont="1" applyBorder="1" applyAlignment="1">
      <alignment vertical="center" wrapText="1"/>
    </xf>
    <xf numFmtId="0" fontId="9" fillId="0" borderId="1" xfId="0" applyFont="1" applyBorder="1" applyAlignment="1">
      <alignment horizontal="center" vertical="center"/>
    </xf>
    <xf numFmtId="0" fontId="2" fillId="0" borderId="0" xfId="0" applyFont="1" applyAlignment="1">
      <alignment horizontal="center"/>
    </xf>
    <xf numFmtId="0" fontId="9" fillId="0" borderId="4" xfId="0" applyFont="1" applyBorder="1" applyAlignment="1">
      <alignment horizontal="center" vertical="center" wrapText="1"/>
    </xf>
    <xf numFmtId="0" fontId="9" fillId="0" borderId="5" xfId="0" applyFont="1" applyBorder="1" applyAlignment="1">
      <alignment horizontal="center" vertical="center" wrapText="1"/>
    </xf>
    <xf numFmtId="0" fontId="9" fillId="0" borderId="6" xfId="0" applyFont="1" applyBorder="1" applyAlignment="1">
      <alignment horizontal="center" vertical="center" wrapText="1"/>
    </xf>
    <xf numFmtId="0" fontId="3" fillId="0" borderId="0" xfId="0" applyFont="1" applyAlignment="1">
      <alignment horizontal="justify"/>
    </xf>
    <xf numFmtId="0" fontId="3" fillId="0" borderId="0" xfId="0" applyFont="1" applyAlignment="1">
      <alignment horizontal="left"/>
    </xf>
    <xf numFmtId="0" fontId="6" fillId="0" borderId="0" xfId="0" applyFont="1" applyAlignment="1">
      <alignment horizontal="center"/>
    </xf>
  </cellXfs>
  <cellStyles count="2">
    <cellStyle name="Обычный" xfId="0" builtinId="0"/>
    <cellStyle name="Обычный_Лист1" xfId="1"/>
  </cellStyles>
  <dxfs count="0"/>
  <tableStyles count="0" defaultTableStyle="TableStyleMedium2" defaultPivotStyle="PivotStyleLight16"/>
  <colors>
    <mruColors>
      <color rgb="FFCCFF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F140"/>
  <sheetViews>
    <sheetView tabSelected="1" zoomScaleNormal="100" workbookViewId="0">
      <selection activeCell="E4" sqref="E4:F4"/>
    </sheetView>
  </sheetViews>
  <sheetFormatPr defaultRowHeight="12.75"/>
  <cols>
    <col min="1" max="1" width="6.5703125" customWidth="1"/>
    <col min="2" max="2" width="49.140625" customWidth="1"/>
    <col min="3" max="3" width="14.7109375" customWidth="1"/>
    <col min="4" max="4" width="15.140625" customWidth="1"/>
    <col min="5" max="5" width="14.7109375" customWidth="1"/>
    <col min="6" max="6" width="14.42578125" customWidth="1"/>
  </cols>
  <sheetData>
    <row r="1" spans="1:6">
      <c r="A1" s="6"/>
      <c r="E1" s="38" t="s">
        <v>108</v>
      </c>
      <c r="F1" s="38"/>
    </row>
    <row r="2" spans="1:6" ht="14.25" customHeight="1">
      <c r="A2" s="7"/>
      <c r="B2" s="8"/>
      <c r="C2" s="8"/>
      <c r="D2" s="8"/>
      <c r="E2" s="9" t="s">
        <v>164</v>
      </c>
      <c r="F2" s="9"/>
    </row>
    <row r="3" spans="1:6" ht="13.5" customHeight="1">
      <c r="A3" s="7"/>
      <c r="B3" s="8"/>
      <c r="C3" s="8"/>
      <c r="D3" s="8"/>
      <c r="E3" s="9" t="s">
        <v>165</v>
      </c>
      <c r="F3" s="9"/>
    </row>
    <row r="4" spans="1:6" ht="12.75" customHeight="1">
      <c r="A4" s="10"/>
      <c r="B4" s="11"/>
      <c r="C4" s="11"/>
      <c r="D4" s="11"/>
      <c r="E4" s="39" t="s">
        <v>167</v>
      </c>
      <c r="F4" s="39"/>
    </row>
    <row r="5" spans="1:6" ht="18" customHeight="1">
      <c r="A5" s="10"/>
      <c r="B5" s="11"/>
      <c r="C5" s="11"/>
      <c r="D5" s="11"/>
      <c r="E5" s="11"/>
      <c r="F5" s="11"/>
    </row>
    <row r="6" spans="1:6" ht="18.75">
      <c r="A6" s="40" t="s">
        <v>109</v>
      </c>
      <c r="B6" s="40"/>
      <c r="C6" s="40"/>
      <c r="D6" s="40"/>
      <c r="E6" s="40"/>
      <c r="F6" s="40"/>
    </row>
    <row r="7" spans="1:6" ht="18.75">
      <c r="A7" s="40" t="s">
        <v>137</v>
      </c>
      <c r="B7" s="40"/>
      <c r="C7" s="40"/>
      <c r="D7" s="40"/>
      <c r="E7" s="40"/>
      <c r="F7" s="40"/>
    </row>
    <row r="8" spans="1:6" ht="18.75">
      <c r="A8" s="40" t="s">
        <v>138</v>
      </c>
      <c r="B8" s="40"/>
      <c r="C8" s="40"/>
      <c r="D8" s="40"/>
      <c r="E8" s="40"/>
      <c r="F8" s="40"/>
    </row>
    <row r="9" spans="1:6" ht="18.75">
      <c r="A9" s="12"/>
      <c r="B9" s="12"/>
      <c r="C9" s="12"/>
      <c r="D9" s="12"/>
      <c r="E9" s="12"/>
      <c r="F9" s="12"/>
    </row>
    <row r="10" spans="1:6" ht="18.75">
      <c r="A10" s="12"/>
      <c r="B10" s="12"/>
      <c r="C10" s="12"/>
      <c r="D10" s="12"/>
      <c r="E10" s="12"/>
      <c r="F10" s="12"/>
    </row>
    <row r="11" spans="1:6">
      <c r="A11" s="6"/>
      <c r="F11" s="30" t="s">
        <v>110</v>
      </c>
    </row>
    <row r="12" spans="1:6" s="1" customFormat="1" ht="123.75" customHeight="1">
      <c r="A12" s="13" t="s">
        <v>0</v>
      </c>
      <c r="B12" s="14" t="s">
        <v>111</v>
      </c>
      <c r="C12" s="14" t="s">
        <v>139</v>
      </c>
      <c r="D12" s="15" t="s">
        <v>140</v>
      </c>
      <c r="E12" s="14" t="s">
        <v>141</v>
      </c>
      <c r="F12" s="27" t="s">
        <v>142</v>
      </c>
    </row>
    <row r="13" spans="1:6" s="1" customFormat="1" ht="30" customHeight="1">
      <c r="A13" s="35" t="s">
        <v>107</v>
      </c>
      <c r="B13" s="36"/>
      <c r="C13" s="36"/>
      <c r="D13" s="36"/>
      <c r="E13" s="36"/>
      <c r="F13" s="37"/>
    </row>
    <row r="14" spans="1:6">
      <c r="A14" s="2" t="s">
        <v>1</v>
      </c>
      <c r="B14" s="3" t="s">
        <v>2</v>
      </c>
      <c r="C14" s="21">
        <f>SUM(C15:C35)</f>
        <v>64932999</v>
      </c>
      <c r="D14" s="21">
        <f t="shared" ref="D14:E14" si="0">SUM(D15:D35)</f>
        <v>18687772</v>
      </c>
      <c r="E14" s="21">
        <f t="shared" si="0"/>
        <v>14418426</v>
      </c>
      <c r="F14" s="24">
        <f t="shared" ref="F14:F51" si="1">IF(D14=0,0,(E14/D14)*100)</f>
        <v>77.154333860665673</v>
      </c>
    </row>
    <row r="15" spans="1:6" ht="51">
      <c r="A15" s="4" t="s">
        <v>3</v>
      </c>
      <c r="B15" s="5" t="s">
        <v>4</v>
      </c>
      <c r="C15" s="22">
        <v>47171643</v>
      </c>
      <c r="D15" s="22">
        <v>11990226</v>
      </c>
      <c r="E15" s="22">
        <v>10847097</v>
      </c>
      <c r="F15" s="25">
        <f t="shared" si="1"/>
        <v>90.466159687065115</v>
      </c>
    </row>
    <row r="16" spans="1:6">
      <c r="A16" s="4" t="s">
        <v>5</v>
      </c>
      <c r="B16" s="5" t="s">
        <v>6</v>
      </c>
      <c r="C16" s="22">
        <v>1000000</v>
      </c>
      <c r="D16" s="22">
        <v>181050</v>
      </c>
      <c r="E16" s="22">
        <v>83173</v>
      </c>
      <c r="F16" s="25">
        <f t="shared" si="1"/>
        <v>45.939243302954985</v>
      </c>
    </row>
    <row r="17" spans="1:6" ht="25.5">
      <c r="A17" s="4" t="s">
        <v>7</v>
      </c>
      <c r="B17" s="5" t="s">
        <v>8</v>
      </c>
      <c r="C17" s="22">
        <v>589500</v>
      </c>
      <c r="D17" s="22">
        <v>232400</v>
      </c>
      <c r="E17" s="22">
        <v>211460</v>
      </c>
      <c r="F17" s="25">
        <f>IF(D17=0,0,(E17/D17)*100)</f>
        <v>90.989672977624778</v>
      </c>
    </row>
    <row r="18" spans="1:6" ht="25.5">
      <c r="A18" s="4" t="s">
        <v>9</v>
      </c>
      <c r="B18" s="5" t="s">
        <v>10</v>
      </c>
      <c r="C18" s="22">
        <v>449000</v>
      </c>
      <c r="D18" s="22">
        <v>163000</v>
      </c>
      <c r="E18" s="22">
        <v>66332</v>
      </c>
      <c r="F18" s="25">
        <f t="shared" si="1"/>
        <v>40.694478527607366</v>
      </c>
    </row>
    <row r="19" spans="1:6" ht="25.5">
      <c r="A19" s="28">
        <v>2144</v>
      </c>
      <c r="B19" s="5" t="s">
        <v>144</v>
      </c>
      <c r="C19" s="22">
        <v>1789000</v>
      </c>
      <c r="D19" s="22">
        <v>894600</v>
      </c>
      <c r="E19" s="22">
        <v>425017</v>
      </c>
      <c r="F19" s="25">
        <f t="shared" si="1"/>
        <v>47.509166107757657</v>
      </c>
    </row>
    <row r="20" spans="1:6" ht="25.5">
      <c r="A20" s="4" t="s">
        <v>11</v>
      </c>
      <c r="B20" s="5" t="s">
        <v>12</v>
      </c>
      <c r="C20" s="22">
        <v>3000000</v>
      </c>
      <c r="D20" s="22">
        <v>2700000</v>
      </c>
      <c r="E20" s="22">
        <v>2318863</v>
      </c>
      <c r="F20" s="25">
        <f t="shared" si="1"/>
        <v>85.883814814814812</v>
      </c>
    </row>
    <row r="21" spans="1:6">
      <c r="A21" s="4" t="s">
        <v>13</v>
      </c>
      <c r="B21" s="5" t="s">
        <v>14</v>
      </c>
      <c r="C21" s="22">
        <v>2450000</v>
      </c>
      <c r="D21" s="22">
        <v>740000</v>
      </c>
      <c r="E21" s="22">
        <v>330748</v>
      </c>
      <c r="F21" s="25">
        <f t="shared" si="1"/>
        <v>44.69567567567568</v>
      </c>
    </row>
    <row r="22" spans="1:6" ht="25.5">
      <c r="A22" s="4" t="s">
        <v>15</v>
      </c>
      <c r="B22" s="5" t="s">
        <v>16</v>
      </c>
      <c r="C22" s="22">
        <v>300000</v>
      </c>
      <c r="D22" s="22">
        <v>45000</v>
      </c>
      <c r="E22" s="22"/>
      <c r="F22" s="25">
        <f t="shared" si="1"/>
        <v>0</v>
      </c>
    </row>
    <row r="23" spans="1:6" ht="25.5">
      <c r="A23" s="4" t="s">
        <v>17</v>
      </c>
      <c r="B23" s="5" t="s">
        <v>18</v>
      </c>
      <c r="C23" s="22">
        <v>400000</v>
      </c>
      <c r="D23" s="22">
        <v>58140</v>
      </c>
      <c r="E23" s="22"/>
      <c r="F23" s="25">
        <f t="shared" si="1"/>
        <v>0</v>
      </c>
    </row>
    <row r="24" spans="1:6">
      <c r="A24" s="4" t="s">
        <v>19</v>
      </c>
      <c r="B24" s="5" t="s">
        <v>20</v>
      </c>
      <c r="C24" s="22">
        <v>1819856</v>
      </c>
      <c r="D24" s="22">
        <v>415356</v>
      </c>
      <c r="E24" s="22"/>
      <c r="F24" s="25">
        <f t="shared" si="1"/>
        <v>0</v>
      </c>
    </row>
    <row r="25" spans="1:6" ht="25.5">
      <c r="A25" s="28">
        <v>7610</v>
      </c>
      <c r="B25" s="5" t="s">
        <v>145</v>
      </c>
      <c r="C25" s="22">
        <v>100000</v>
      </c>
      <c r="D25" s="22">
        <v>30000</v>
      </c>
      <c r="E25" s="22"/>
      <c r="F25" s="25">
        <f t="shared" si="1"/>
        <v>0</v>
      </c>
    </row>
    <row r="26" spans="1:6">
      <c r="A26" s="4" t="s">
        <v>21</v>
      </c>
      <c r="B26" s="5" t="s">
        <v>22</v>
      </c>
      <c r="C26" s="22">
        <v>200000</v>
      </c>
      <c r="D26" s="22">
        <v>40000</v>
      </c>
      <c r="E26" s="22"/>
      <c r="F26" s="25">
        <f t="shared" si="1"/>
        <v>0</v>
      </c>
    </row>
    <row r="27" spans="1:6">
      <c r="A27" s="4" t="s">
        <v>23</v>
      </c>
      <c r="B27" s="5" t="s">
        <v>24</v>
      </c>
      <c r="C27" s="22">
        <v>3100000</v>
      </c>
      <c r="D27" s="22">
        <v>293000</v>
      </c>
      <c r="E27" s="22">
        <v>86736</v>
      </c>
      <c r="F27" s="25">
        <f t="shared" si="1"/>
        <v>29.602730375426624</v>
      </c>
    </row>
    <row r="28" spans="1:6">
      <c r="A28" s="4" t="s">
        <v>25</v>
      </c>
      <c r="B28" s="5" t="s">
        <v>26</v>
      </c>
      <c r="C28" s="22">
        <v>349000</v>
      </c>
      <c r="D28" s="22">
        <v>299000</v>
      </c>
      <c r="E28" s="22">
        <v>49000</v>
      </c>
      <c r="F28" s="25">
        <f t="shared" si="1"/>
        <v>16.387959866220736</v>
      </c>
    </row>
    <row r="29" spans="1:6" ht="25.5" hidden="1">
      <c r="A29" s="4" t="s">
        <v>27</v>
      </c>
      <c r="B29" s="5" t="s">
        <v>28</v>
      </c>
      <c r="C29" s="22"/>
      <c r="D29" s="22"/>
      <c r="E29" s="22"/>
      <c r="F29" s="25">
        <f t="shared" si="1"/>
        <v>0</v>
      </c>
    </row>
    <row r="30" spans="1:6">
      <c r="A30" s="4" t="s">
        <v>29</v>
      </c>
      <c r="B30" s="5" t="s">
        <v>30</v>
      </c>
      <c r="C30" s="22">
        <v>240000</v>
      </c>
      <c r="D30" s="22">
        <v>78000</v>
      </c>
      <c r="E30" s="22"/>
      <c r="F30" s="25">
        <f t="shared" si="1"/>
        <v>0</v>
      </c>
    </row>
    <row r="31" spans="1:6" ht="25.5">
      <c r="A31" s="4" t="s">
        <v>31</v>
      </c>
      <c r="B31" s="5" t="s">
        <v>32</v>
      </c>
      <c r="C31" s="22">
        <v>850000</v>
      </c>
      <c r="D31" s="22">
        <v>163000</v>
      </c>
      <c r="E31" s="22"/>
      <c r="F31" s="25">
        <f t="shared" si="1"/>
        <v>0</v>
      </c>
    </row>
    <row r="32" spans="1:6" ht="25.5">
      <c r="A32" s="4" t="s">
        <v>33</v>
      </c>
      <c r="B32" s="5" t="s">
        <v>34</v>
      </c>
      <c r="C32" s="22">
        <v>25000</v>
      </c>
      <c r="D32" s="22">
        <v>15000</v>
      </c>
      <c r="E32" s="22"/>
      <c r="F32" s="25">
        <f t="shared" si="1"/>
        <v>0</v>
      </c>
    </row>
    <row r="33" spans="1:6">
      <c r="A33" s="4" t="s">
        <v>35</v>
      </c>
      <c r="B33" s="5" t="s">
        <v>36</v>
      </c>
      <c r="C33" s="22">
        <v>1100000</v>
      </c>
      <c r="D33" s="22">
        <v>350000</v>
      </c>
      <c r="E33" s="22"/>
      <c r="F33" s="25">
        <f t="shared" si="1"/>
        <v>0</v>
      </c>
    </row>
    <row r="34" spans="1:6" ht="38.25" hidden="1">
      <c r="A34" s="4" t="s">
        <v>37</v>
      </c>
      <c r="B34" s="5" t="s">
        <v>38</v>
      </c>
      <c r="C34" s="22"/>
      <c r="D34" s="22"/>
      <c r="E34" s="22"/>
      <c r="F34" s="25">
        <f t="shared" si="1"/>
        <v>0</v>
      </c>
    </row>
    <row r="35" spans="1:6" ht="38.25" hidden="1">
      <c r="A35" s="4" t="s">
        <v>39</v>
      </c>
      <c r="B35" s="5" t="s">
        <v>40</v>
      </c>
      <c r="C35" s="22"/>
      <c r="D35" s="22"/>
      <c r="E35" s="22"/>
      <c r="F35" s="25">
        <f t="shared" si="1"/>
        <v>0</v>
      </c>
    </row>
    <row r="36" spans="1:6">
      <c r="A36" s="2" t="s">
        <v>41</v>
      </c>
      <c r="B36" s="3" t="s">
        <v>42</v>
      </c>
      <c r="C36" s="21">
        <f>SUM(C37:C49)</f>
        <v>368159101</v>
      </c>
      <c r="D36" s="21">
        <f>SUM(D37:D49)</f>
        <v>91649681</v>
      </c>
      <c r="E36" s="21">
        <f>SUM(E37:E49)</f>
        <v>84088813</v>
      </c>
      <c r="F36" s="24">
        <f t="shared" si="1"/>
        <v>91.750251700275967</v>
      </c>
    </row>
    <row r="37" spans="1:6" ht="38.25">
      <c r="A37" s="4" t="s">
        <v>43</v>
      </c>
      <c r="B37" s="5" t="s">
        <v>44</v>
      </c>
      <c r="C37" s="22">
        <v>2142253</v>
      </c>
      <c r="D37" s="22">
        <v>518530</v>
      </c>
      <c r="E37" s="22">
        <v>478395</v>
      </c>
      <c r="F37" s="25">
        <f t="shared" si="1"/>
        <v>92.259849960465161</v>
      </c>
    </row>
    <row r="38" spans="1:6">
      <c r="A38" s="4" t="s">
        <v>45</v>
      </c>
      <c r="B38" s="5" t="s">
        <v>46</v>
      </c>
      <c r="C38" s="22">
        <v>108130452</v>
      </c>
      <c r="D38" s="22">
        <v>27887100</v>
      </c>
      <c r="E38" s="22">
        <v>24850950</v>
      </c>
      <c r="F38" s="25">
        <f t="shared" si="1"/>
        <v>89.112708026291727</v>
      </c>
    </row>
    <row r="39" spans="1:6" ht="25.5">
      <c r="A39" s="4" t="s">
        <v>146</v>
      </c>
      <c r="B39" s="5" t="s">
        <v>147</v>
      </c>
      <c r="C39" s="22">
        <v>70089732</v>
      </c>
      <c r="D39" s="22">
        <v>19823000</v>
      </c>
      <c r="E39" s="22">
        <v>16492080</v>
      </c>
      <c r="F39" s="25">
        <f t="shared" si="1"/>
        <v>83.196690712808348</v>
      </c>
    </row>
    <row r="40" spans="1:6" ht="25.5">
      <c r="A40" s="28">
        <v>1031</v>
      </c>
      <c r="B40" s="32" t="s">
        <v>148</v>
      </c>
      <c r="C40" s="22">
        <v>158652700</v>
      </c>
      <c r="D40" s="22">
        <v>33518600</v>
      </c>
      <c r="E40" s="22">
        <v>33463572</v>
      </c>
      <c r="F40" s="25">
        <f t="shared" si="1"/>
        <v>99.835828465389369</v>
      </c>
    </row>
    <row r="41" spans="1:6" ht="38.25">
      <c r="A41" s="28">
        <v>1041</v>
      </c>
      <c r="B41" s="32" t="s">
        <v>149</v>
      </c>
      <c r="C41" s="22">
        <v>3924613</v>
      </c>
      <c r="D41" s="22">
        <v>3924613</v>
      </c>
      <c r="E41" s="22">
        <v>3924613</v>
      </c>
      <c r="F41" s="25">
        <f t="shared" si="1"/>
        <v>100</v>
      </c>
    </row>
    <row r="42" spans="1:6" ht="25.5">
      <c r="A42" s="4" t="s">
        <v>150</v>
      </c>
      <c r="B42" s="5" t="s">
        <v>47</v>
      </c>
      <c r="C42" s="22">
        <v>11078809</v>
      </c>
      <c r="D42" s="22">
        <v>2645950</v>
      </c>
      <c r="E42" s="22">
        <v>2550541</v>
      </c>
      <c r="F42" s="25">
        <f t="shared" si="1"/>
        <v>96.394149549311209</v>
      </c>
    </row>
    <row r="43" spans="1:6" ht="25.5">
      <c r="A43" s="28">
        <v>1120</v>
      </c>
      <c r="B43" s="5" t="s">
        <v>48</v>
      </c>
      <c r="C43" s="22">
        <v>100000</v>
      </c>
      <c r="D43" s="22">
        <v>25000</v>
      </c>
      <c r="E43" s="22"/>
      <c r="F43" s="25">
        <f t="shared" si="1"/>
        <v>0</v>
      </c>
    </row>
    <row r="44" spans="1:6">
      <c r="A44" s="4" t="s">
        <v>151</v>
      </c>
      <c r="B44" s="5" t="s">
        <v>49</v>
      </c>
      <c r="C44" s="22">
        <v>8051245</v>
      </c>
      <c r="D44" s="22">
        <v>2003344</v>
      </c>
      <c r="E44" s="22">
        <v>1641276</v>
      </c>
      <c r="F44" s="25">
        <f t="shared" si="1"/>
        <v>81.92681835970258</v>
      </c>
    </row>
    <row r="45" spans="1:6">
      <c r="A45" s="28">
        <v>1142</v>
      </c>
      <c r="B45" s="5" t="s">
        <v>50</v>
      </c>
      <c r="C45" s="22">
        <v>1018100</v>
      </c>
      <c r="D45" s="22">
        <v>286000</v>
      </c>
      <c r="E45" s="22">
        <v>135000</v>
      </c>
      <c r="F45" s="25">
        <f t="shared" si="1"/>
        <v>47.2027972027972</v>
      </c>
    </row>
    <row r="46" spans="1:6" ht="25.5">
      <c r="A46" s="4" t="s">
        <v>152</v>
      </c>
      <c r="B46" s="5" t="s">
        <v>153</v>
      </c>
      <c r="C46" s="22">
        <v>202673</v>
      </c>
      <c r="D46" s="22">
        <v>47100</v>
      </c>
      <c r="E46" s="22"/>
      <c r="F46" s="25">
        <f t="shared" si="1"/>
        <v>0</v>
      </c>
    </row>
    <row r="47" spans="1:6" ht="25.5">
      <c r="A47" s="28">
        <v>1152</v>
      </c>
      <c r="B47" s="5" t="s">
        <v>154</v>
      </c>
      <c r="C47" s="22">
        <v>1749200</v>
      </c>
      <c r="D47" s="22">
        <v>399900</v>
      </c>
      <c r="E47" s="22">
        <v>364592</v>
      </c>
      <c r="F47" s="25">
        <f t="shared" si="1"/>
        <v>91.170792698174537</v>
      </c>
    </row>
    <row r="48" spans="1:6" ht="25.5">
      <c r="A48" s="4" t="s">
        <v>155</v>
      </c>
      <c r="B48" s="5" t="s">
        <v>156</v>
      </c>
      <c r="C48" s="22">
        <v>2272324</v>
      </c>
      <c r="D48" s="22">
        <v>403144</v>
      </c>
      <c r="E48" s="22">
        <v>20908</v>
      </c>
      <c r="F48" s="25">
        <f t="shared" si="1"/>
        <v>5.186236183596928</v>
      </c>
    </row>
    <row r="49" spans="1:6" ht="38.25">
      <c r="A49" s="28">
        <v>1200</v>
      </c>
      <c r="B49" s="5" t="s">
        <v>157</v>
      </c>
      <c r="C49" s="22">
        <v>747000</v>
      </c>
      <c r="D49" s="22">
        <v>167400</v>
      </c>
      <c r="E49" s="22">
        <v>166886</v>
      </c>
      <c r="F49" s="25">
        <f t="shared" si="1"/>
        <v>99.692951015531662</v>
      </c>
    </row>
    <row r="50" spans="1:6">
      <c r="A50" s="2" t="s">
        <v>51</v>
      </c>
      <c r="B50" s="3" t="s">
        <v>52</v>
      </c>
      <c r="C50" s="21">
        <f>SUM(C51:C60)</f>
        <v>33007032</v>
      </c>
      <c r="D50" s="21">
        <f t="shared" ref="D50:E50" si="2">SUM(D51:D60)</f>
        <v>8014668</v>
      </c>
      <c r="E50" s="21">
        <f t="shared" si="2"/>
        <v>6447671</v>
      </c>
      <c r="F50" s="24">
        <f t="shared" si="1"/>
        <v>80.448385385395881</v>
      </c>
    </row>
    <row r="51" spans="1:6" ht="38.25">
      <c r="A51" s="4" t="s">
        <v>43</v>
      </c>
      <c r="B51" s="5" t="s">
        <v>44</v>
      </c>
      <c r="C51" s="22">
        <v>12496227</v>
      </c>
      <c r="D51" s="22">
        <v>3061608</v>
      </c>
      <c r="E51" s="22">
        <v>2946382</v>
      </c>
      <c r="F51" s="25">
        <f t="shared" si="1"/>
        <v>96.236422167697498</v>
      </c>
    </row>
    <row r="52" spans="1:6" ht="38.25">
      <c r="A52" s="4" t="s">
        <v>53</v>
      </c>
      <c r="B52" s="5" t="s">
        <v>54</v>
      </c>
      <c r="C52" s="22">
        <v>2500000</v>
      </c>
      <c r="D52" s="22">
        <v>589450</v>
      </c>
      <c r="E52" s="22">
        <v>146784</v>
      </c>
      <c r="F52" s="25">
        <f t="shared" ref="F52:F82" si="3">IF(D52=0,0,(E52/D52)*100)</f>
        <v>24.901857663923995</v>
      </c>
    </row>
    <row r="53" spans="1:6" ht="25.5">
      <c r="A53" s="4" t="s">
        <v>55</v>
      </c>
      <c r="B53" s="5" t="s">
        <v>56</v>
      </c>
      <c r="C53" s="22">
        <v>400000</v>
      </c>
      <c r="D53" s="22">
        <v>100000</v>
      </c>
      <c r="E53" s="22"/>
      <c r="F53" s="25">
        <f t="shared" si="3"/>
        <v>0</v>
      </c>
    </row>
    <row r="54" spans="1:6" ht="25.5">
      <c r="A54" s="4" t="s">
        <v>57</v>
      </c>
      <c r="B54" s="5" t="s">
        <v>58</v>
      </c>
      <c r="C54" s="22">
        <v>73700</v>
      </c>
      <c r="D54" s="22">
        <v>18100</v>
      </c>
      <c r="E54" s="22"/>
      <c r="F54" s="25">
        <f t="shared" si="3"/>
        <v>0</v>
      </c>
    </row>
    <row r="55" spans="1:6" ht="25.5">
      <c r="A55" s="4" t="s">
        <v>59</v>
      </c>
      <c r="B55" s="5" t="s">
        <v>60</v>
      </c>
      <c r="C55" s="22">
        <v>74600</v>
      </c>
      <c r="D55" s="22">
        <v>18700</v>
      </c>
      <c r="E55" s="22">
        <v>5280</v>
      </c>
      <c r="F55" s="25">
        <f t="shared" si="3"/>
        <v>28.235294117647058</v>
      </c>
    </row>
    <row r="56" spans="1:6" ht="51">
      <c r="A56" s="4" t="s">
        <v>61</v>
      </c>
      <c r="B56" s="5" t="s">
        <v>62</v>
      </c>
      <c r="C56" s="22">
        <v>1500000</v>
      </c>
      <c r="D56" s="22">
        <v>473687</v>
      </c>
      <c r="E56" s="22">
        <v>10000</v>
      </c>
      <c r="F56" s="25">
        <f t="shared" si="3"/>
        <v>2.1110986790855564</v>
      </c>
    </row>
    <row r="57" spans="1:6" ht="25.5">
      <c r="A57" s="4" t="s">
        <v>63</v>
      </c>
      <c r="B57" s="5" t="s">
        <v>64</v>
      </c>
      <c r="C57" s="22">
        <v>12348032</v>
      </c>
      <c r="D57" s="22">
        <v>2820813</v>
      </c>
      <c r="E57" s="22">
        <v>2444720</v>
      </c>
      <c r="F57" s="25">
        <f t="shared" si="3"/>
        <v>86.66721260856356</v>
      </c>
    </row>
    <row r="58" spans="1:6" ht="51">
      <c r="A58" s="4" t="s">
        <v>65</v>
      </c>
      <c r="B58" s="5" t="s">
        <v>66</v>
      </c>
      <c r="C58" s="22">
        <v>450000</v>
      </c>
      <c r="D58" s="22">
        <v>218000</v>
      </c>
      <c r="E58" s="22">
        <v>218000</v>
      </c>
      <c r="F58" s="25">
        <f t="shared" si="3"/>
        <v>100</v>
      </c>
    </row>
    <row r="59" spans="1:6" ht="25.5">
      <c r="A59" s="4" t="s">
        <v>67</v>
      </c>
      <c r="B59" s="5" t="s">
        <v>68</v>
      </c>
      <c r="C59" s="22">
        <v>3164473</v>
      </c>
      <c r="D59" s="22">
        <v>714310</v>
      </c>
      <c r="E59" s="22">
        <v>676505</v>
      </c>
      <c r="F59" s="25">
        <f t="shared" si="3"/>
        <v>94.707479945681854</v>
      </c>
    </row>
    <row r="60" spans="1:6" ht="25.5" hidden="1">
      <c r="A60" s="4" t="s">
        <v>27</v>
      </c>
      <c r="B60" s="5" t="s">
        <v>28</v>
      </c>
      <c r="C60" s="22"/>
      <c r="D60" s="22"/>
      <c r="E60" s="22"/>
      <c r="F60" s="25">
        <f t="shared" si="3"/>
        <v>0</v>
      </c>
    </row>
    <row r="61" spans="1:6">
      <c r="A61" s="2" t="s">
        <v>69</v>
      </c>
      <c r="B61" s="3" t="s">
        <v>70</v>
      </c>
      <c r="C61" s="21">
        <f>SUM(C62:C68)</f>
        <v>44616205</v>
      </c>
      <c r="D61" s="21">
        <f t="shared" ref="D61:E61" si="4">SUM(D62:D68)</f>
        <v>10656827</v>
      </c>
      <c r="E61" s="21">
        <f t="shared" si="4"/>
        <v>9142596</v>
      </c>
      <c r="F61" s="24">
        <f t="shared" si="3"/>
        <v>85.790976995310146</v>
      </c>
    </row>
    <row r="62" spans="1:6" ht="38.25">
      <c r="A62" s="4" t="s">
        <v>43</v>
      </c>
      <c r="B62" s="5" t="s">
        <v>44</v>
      </c>
      <c r="C62" s="22">
        <v>1601245</v>
      </c>
      <c r="D62" s="22">
        <v>428182</v>
      </c>
      <c r="E62" s="22">
        <v>385013</v>
      </c>
      <c r="F62" s="25">
        <f t="shared" si="3"/>
        <v>89.91807222162538</v>
      </c>
    </row>
    <row r="63" spans="1:6">
      <c r="A63" s="28">
        <v>1080</v>
      </c>
      <c r="B63" s="5" t="s">
        <v>71</v>
      </c>
      <c r="C63" s="22">
        <v>23548444</v>
      </c>
      <c r="D63" s="22">
        <v>5508028</v>
      </c>
      <c r="E63" s="22">
        <v>5161580</v>
      </c>
      <c r="F63" s="25">
        <f t="shared" si="3"/>
        <v>93.7101263827998</v>
      </c>
    </row>
    <row r="64" spans="1:6">
      <c r="A64" s="4" t="s">
        <v>72</v>
      </c>
      <c r="B64" s="5" t="s">
        <v>73</v>
      </c>
      <c r="C64" s="22">
        <v>6917095</v>
      </c>
      <c r="D64" s="22">
        <v>1567020</v>
      </c>
      <c r="E64" s="22">
        <v>1043187</v>
      </c>
      <c r="F64" s="25">
        <f t="shared" si="3"/>
        <v>66.571390282191672</v>
      </c>
    </row>
    <row r="65" spans="1:6">
      <c r="A65" s="4" t="s">
        <v>74</v>
      </c>
      <c r="B65" s="5" t="s">
        <v>75</v>
      </c>
      <c r="C65" s="22">
        <v>2150824</v>
      </c>
      <c r="D65" s="22">
        <v>632873</v>
      </c>
      <c r="E65" s="22">
        <v>459598</v>
      </c>
      <c r="F65" s="25">
        <f t="shared" si="3"/>
        <v>72.620889183137848</v>
      </c>
    </row>
    <row r="66" spans="1:6" ht="25.5">
      <c r="A66" s="4" t="s">
        <v>76</v>
      </c>
      <c r="B66" s="5" t="s">
        <v>77</v>
      </c>
      <c r="C66" s="22">
        <v>8038802</v>
      </c>
      <c r="D66" s="22">
        <v>1875750</v>
      </c>
      <c r="E66" s="22">
        <v>1713074</v>
      </c>
      <c r="F66" s="25">
        <f t="shared" si="3"/>
        <v>91.32741570038651</v>
      </c>
    </row>
    <row r="67" spans="1:6" ht="25.5">
      <c r="A67" s="4" t="s">
        <v>78</v>
      </c>
      <c r="B67" s="5" t="s">
        <v>79</v>
      </c>
      <c r="C67" s="22">
        <v>1409795</v>
      </c>
      <c r="D67" s="22">
        <v>374974</v>
      </c>
      <c r="E67" s="22">
        <v>334979</v>
      </c>
      <c r="F67" s="25">
        <f t="shared" si="3"/>
        <v>89.333927152282556</v>
      </c>
    </row>
    <row r="68" spans="1:6">
      <c r="A68" s="4" t="s">
        <v>80</v>
      </c>
      <c r="B68" s="5" t="s">
        <v>81</v>
      </c>
      <c r="C68" s="22">
        <v>950000</v>
      </c>
      <c r="D68" s="22">
        <v>270000</v>
      </c>
      <c r="E68" s="22">
        <v>45165</v>
      </c>
      <c r="F68" s="25">
        <f t="shared" si="3"/>
        <v>16.727777777777778</v>
      </c>
    </row>
    <row r="69" spans="1:6">
      <c r="A69" s="2" t="s">
        <v>82</v>
      </c>
      <c r="B69" s="3" t="s">
        <v>83</v>
      </c>
      <c r="C69" s="21">
        <f>SUM(C70:C76)</f>
        <v>15520539</v>
      </c>
      <c r="D69" s="21">
        <f>SUM(D70:D76)</f>
        <v>3283253</v>
      </c>
      <c r="E69" s="21">
        <f>SUM(E70:E76)</f>
        <v>2390248</v>
      </c>
      <c r="F69" s="24">
        <f t="shared" si="3"/>
        <v>72.801212699721901</v>
      </c>
    </row>
    <row r="70" spans="1:6" ht="38.25">
      <c r="A70" s="4" t="s">
        <v>43</v>
      </c>
      <c r="B70" s="5" t="s">
        <v>44</v>
      </c>
      <c r="C70" s="22">
        <v>1399536</v>
      </c>
      <c r="D70" s="22">
        <v>322668</v>
      </c>
      <c r="E70" s="22">
        <v>231338</v>
      </c>
      <c r="F70" s="25">
        <f t="shared" si="3"/>
        <v>71.695364895186387</v>
      </c>
    </row>
    <row r="71" spans="1:6" ht="38.25">
      <c r="A71" s="4" t="s">
        <v>84</v>
      </c>
      <c r="B71" s="5" t="s">
        <v>85</v>
      </c>
      <c r="C71" s="22">
        <v>200000</v>
      </c>
      <c r="D71" s="22">
        <v>19400</v>
      </c>
      <c r="E71" s="22"/>
      <c r="F71" s="25">
        <f t="shared" si="3"/>
        <v>0</v>
      </c>
    </row>
    <row r="72" spans="1:6" ht="25.5">
      <c r="A72" s="4" t="s">
        <v>86</v>
      </c>
      <c r="B72" s="5" t="s">
        <v>87</v>
      </c>
      <c r="C72" s="22">
        <v>50000</v>
      </c>
      <c r="D72" s="22">
        <v>11600</v>
      </c>
      <c r="E72" s="22"/>
      <c r="F72" s="25">
        <f t="shared" si="3"/>
        <v>0</v>
      </c>
    </row>
    <row r="73" spans="1:6" ht="25.5">
      <c r="A73" s="4" t="s">
        <v>88</v>
      </c>
      <c r="B73" s="5" t="s">
        <v>89</v>
      </c>
      <c r="C73" s="22">
        <v>10559078</v>
      </c>
      <c r="D73" s="22">
        <v>2439331</v>
      </c>
      <c r="E73" s="22">
        <v>2020643</v>
      </c>
      <c r="F73" s="25">
        <f t="shared" si="3"/>
        <v>82.835949692764117</v>
      </c>
    </row>
    <row r="74" spans="1:6" ht="38.25" hidden="1">
      <c r="A74" s="4" t="s">
        <v>90</v>
      </c>
      <c r="B74" s="5" t="s">
        <v>91</v>
      </c>
      <c r="C74" s="22"/>
      <c r="D74" s="22"/>
      <c r="E74" s="22"/>
      <c r="F74" s="25">
        <f t="shared" si="3"/>
        <v>0</v>
      </c>
    </row>
    <row r="75" spans="1:6" ht="25.5">
      <c r="A75" s="4" t="s">
        <v>92</v>
      </c>
      <c r="B75" s="5" t="s">
        <v>93</v>
      </c>
      <c r="C75" s="22">
        <v>2850000</v>
      </c>
      <c r="D75" s="22">
        <v>358000</v>
      </c>
      <c r="E75" s="22">
        <v>46696</v>
      </c>
      <c r="F75" s="25">
        <f t="shared" si="3"/>
        <v>13.043575418994413</v>
      </c>
    </row>
    <row r="76" spans="1:6">
      <c r="A76" s="4" t="s">
        <v>94</v>
      </c>
      <c r="B76" s="5" t="s">
        <v>95</v>
      </c>
      <c r="C76" s="22">
        <v>461925</v>
      </c>
      <c r="D76" s="22">
        <v>132254</v>
      </c>
      <c r="E76" s="22">
        <v>91571</v>
      </c>
      <c r="F76" s="25">
        <f t="shared" si="3"/>
        <v>69.238737580715892</v>
      </c>
    </row>
    <row r="77" spans="1:6">
      <c r="A77" s="2" t="s">
        <v>96</v>
      </c>
      <c r="B77" s="3" t="s">
        <v>97</v>
      </c>
      <c r="C77" s="21">
        <f>SUM(C78:C80)</f>
        <v>55038848</v>
      </c>
      <c r="D77" s="21">
        <f t="shared" ref="D77:E77" si="5">SUM(D78:D80)</f>
        <v>11250818</v>
      </c>
      <c r="E77" s="21">
        <f t="shared" si="5"/>
        <v>9983367</v>
      </c>
      <c r="F77" s="24">
        <f t="shared" si="3"/>
        <v>88.734588009511839</v>
      </c>
    </row>
    <row r="78" spans="1:6" ht="38.25">
      <c r="A78" s="4" t="s">
        <v>43</v>
      </c>
      <c r="B78" s="5" t="s">
        <v>44</v>
      </c>
      <c r="C78" s="22">
        <v>4281690</v>
      </c>
      <c r="D78" s="22">
        <v>1052872</v>
      </c>
      <c r="E78" s="22">
        <v>995820</v>
      </c>
      <c r="F78" s="25">
        <f t="shared" si="3"/>
        <v>94.581297631620942</v>
      </c>
    </row>
    <row r="79" spans="1:6">
      <c r="A79" s="4" t="s">
        <v>98</v>
      </c>
      <c r="B79" s="5" t="s">
        <v>99</v>
      </c>
      <c r="C79" s="22">
        <v>50432158</v>
      </c>
      <c r="D79" s="22">
        <v>10168946</v>
      </c>
      <c r="E79" s="22">
        <v>8987547</v>
      </c>
      <c r="F79" s="25">
        <f t="shared" si="3"/>
        <v>88.38228662046194</v>
      </c>
    </row>
    <row r="80" spans="1:6" ht="25.5">
      <c r="A80" s="4" t="s">
        <v>17</v>
      </c>
      <c r="B80" s="5" t="s">
        <v>18</v>
      </c>
      <c r="C80" s="22">
        <v>325000</v>
      </c>
      <c r="D80" s="22">
        <v>29000</v>
      </c>
      <c r="E80" s="22"/>
      <c r="F80" s="25">
        <f t="shared" si="3"/>
        <v>0</v>
      </c>
    </row>
    <row r="81" spans="1:6">
      <c r="A81" s="2" t="s">
        <v>100</v>
      </c>
      <c r="B81" s="3" t="s">
        <v>101</v>
      </c>
      <c r="C81" s="21">
        <f>SUM(C82:C84)</f>
        <v>6094890</v>
      </c>
      <c r="D81" s="21">
        <f>SUM(D82:D84)</f>
        <v>1600934</v>
      </c>
      <c r="E81" s="21">
        <f>SUM(E82:E84)</f>
        <v>1062846</v>
      </c>
      <c r="F81" s="24">
        <f t="shared" si="3"/>
        <v>66.3891203509951</v>
      </c>
    </row>
    <row r="82" spans="1:6" ht="38.25">
      <c r="A82" s="4" t="s">
        <v>43</v>
      </c>
      <c r="B82" s="5" t="s">
        <v>44</v>
      </c>
      <c r="C82" s="22">
        <v>3940980</v>
      </c>
      <c r="D82" s="22">
        <v>997024</v>
      </c>
      <c r="E82" s="22">
        <v>908936</v>
      </c>
      <c r="F82" s="25">
        <f t="shared" si="3"/>
        <v>91.164906762525277</v>
      </c>
    </row>
    <row r="83" spans="1:6">
      <c r="A83" s="4" t="s">
        <v>158</v>
      </c>
      <c r="B83" s="5" t="s">
        <v>102</v>
      </c>
      <c r="C83" s="22">
        <v>2000000</v>
      </c>
      <c r="D83" s="22">
        <v>450000</v>
      </c>
      <c r="E83" s="22"/>
      <c r="F83" s="25">
        <f>IF(D83=0,0,(E83/D83)*100)</f>
        <v>0</v>
      </c>
    </row>
    <row r="84" spans="1:6">
      <c r="A84" s="4" t="s">
        <v>103</v>
      </c>
      <c r="B84" s="5" t="s">
        <v>104</v>
      </c>
      <c r="C84" s="22">
        <v>153910</v>
      </c>
      <c r="D84" s="22">
        <v>153910</v>
      </c>
      <c r="E84" s="22">
        <v>153910</v>
      </c>
      <c r="F84" s="25">
        <f>IF(D84=0,0,(E84/D84)*100)</f>
        <v>100</v>
      </c>
    </row>
    <row r="85" spans="1:6">
      <c r="A85" s="17" t="s">
        <v>105</v>
      </c>
      <c r="B85" s="18" t="s">
        <v>106</v>
      </c>
      <c r="C85" s="23">
        <f>C14+C36+C50+C61+C69+C77+C81</f>
        <v>587369614</v>
      </c>
      <c r="D85" s="23">
        <f>D14+D36+D50+D61+D69+D77+D81</f>
        <v>145143953</v>
      </c>
      <c r="E85" s="23">
        <f>E14+E36+E50+E61+E69+E77+E81</f>
        <v>127533967</v>
      </c>
      <c r="F85" s="26">
        <f>IF(D85=0,0,(E85/D85)*100)</f>
        <v>87.867227234743979</v>
      </c>
    </row>
    <row r="86" spans="1:6" ht="38.25" customHeight="1">
      <c r="A86" s="33" t="s">
        <v>112</v>
      </c>
      <c r="B86" s="33"/>
      <c r="C86" s="33"/>
      <c r="D86" s="33"/>
      <c r="E86" s="33"/>
      <c r="F86" s="33"/>
    </row>
    <row r="87" spans="1:6" ht="127.5" customHeight="1">
      <c r="A87" s="19" t="s">
        <v>0</v>
      </c>
      <c r="B87" s="20" t="s">
        <v>111</v>
      </c>
      <c r="C87" s="14" t="s">
        <v>139</v>
      </c>
      <c r="D87" s="15" t="s">
        <v>140</v>
      </c>
      <c r="E87" s="14" t="s">
        <v>141</v>
      </c>
      <c r="F87" s="16" t="s">
        <v>143</v>
      </c>
    </row>
    <row r="88" spans="1:6">
      <c r="A88" s="2" t="s">
        <v>1</v>
      </c>
      <c r="B88" s="3" t="s">
        <v>2</v>
      </c>
      <c r="C88" s="21">
        <f>SUM(C89:C104)</f>
        <v>34628181</v>
      </c>
      <c r="D88" s="21">
        <f t="shared" ref="D88:E88" si="6">SUM(D89:D104)</f>
        <v>8983530</v>
      </c>
      <c r="E88" s="21">
        <f t="shared" si="6"/>
        <v>1983032</v>
      </c>
      <c r="F88" s="29">
        <f>IF(D88=0,0,(E88/D88)*100)</f>
        <v>22.074084463457016</v>
      </c>
    </row>
    <row r="89" spans="1:6" ht="51">
      <c r="A89" s="4" t="s">
        <v>3</v>
      </c>
      <c r="B89" s="5" t="s">
        <v>4</v>
      </c>
      <c r="C89" s="22">
        <v>6952161</v>
      </c>
      <c r="D89" s="22">
        <v>3103399</v>
      </c>
      <c r="E89" s="22">
        <v>443868</v>
      </c>
      <c r="F89" s="25">
        <f>IF(D89=0,0,(E89/D89)*100)</f>
        <v>14.302640427479677</v>
      </c>
    </row>
    <row r="90" spans="1:6">
      <c r="A90" s="4" t="s">
        <v>5</v>
      </c>
      <c r="B90" s="5" t="s">
        <v>6</v>
      </c>
      <c r="C90" s="22">
        <v>1607350</v>
      </c>
      <c r="D90" s="22">
        <v>1270000</v>
      </c>
      <c r="E90" s="22">
        <v>700427</v>
      </c>
      <c r="F90" s="25">
        <f t="shared" ref="F90:F136" si="7">IF(D90=0,0,(E90/D90)*100)</f>
        <v>55.151732283464568</v>
      </c>
    </row>
    <row r="91" spans="1:6" ht="25.5">
      <c r="A91" s="28">
        <v>2010</v>
      </c>
      <c r="B91" s="5" t="s">
        <v>159</v>
      </c>
      <c r="C91" s="22">
        <v>270000</v>
      </c>
      <c r="D91" s="22">
        <v>270000</v>
      </c>
      <c r="E91" s="22"/>
      <c r="F91" s="25"/>
    </row>
    <row r="92" spans="1:6" ht="25.5">
      <c r="A92" s="28">
        <v>2151</v>
      </c>
      <c r="B92" s="5" t="s">
        <v>12</v>
      </c>
      <c r="C92" s="22">
        <v>1490000</v>
      </c>
      <c r="D92" s="22">
        <v>1490000</v>
      </c>
      <c r="E92" s="22">
        <v>48761</v>
      </c>
      <c r="F92" s="25">
        <f t="shared" si="7"/>
        <v>3.2725503355704699</v>
      </c>
    </row>
    <row r="93" spans="1:6" ht="25.5">
      <c r="A93" s="4" t="s">
        <v>113</v>
      </c>
      <c r="B93" s="5" t="s">
        <v>114</v>
      </c>
      <c r="C93" s="22">
        <v>3508474</v>
      </c>
      <c r="D93" s="22">
        <v>555252</v>
      </c>
      <c r="E93" s="22"/>
      <c r="F93" s="25">
        <f t="shared" si="7"/>
        <v>0</v>
      </c>
    </row>
    <row r="94" spans="1:6" ht="25.5">
      <c r="A94" s="28">
        <v>6082</v>
      </c>
      <c r="B94" s="5" t="s">
        <v>160</v>
      </c>
      <c r="C94" s="22">
        <v>250000</v>
      </c>
      <c r="D94" s="22">
        <v>250000</v>
      </c>
      <c r="E94" s="22"/>
      <c r="F94" s="25">
        <f t="shared" si="7"/>
        <v>0</v>
      </c>
    </row>
    <row r="95" spans="1:6">
      <c r="A95" s="4" t="s">
        <v>19</v>
      </c>
      <c r="B95" s="5" t="s">
        <v>20</v>
      </c>
      <c r="C95" s="22">
        <v>20144</v>
      </c>
      <c r="D95" s="22"/>
      <c r="E95" s="22"/>
      <c r="F95" s="25">
        <f t="shared" si="7"/>
        <v>0</v>
      </c>
    </row>
    <row r="96" spans="1:6">
      <c r="A96" s="4" t="s">
        <v>115</v>
      </c>
      <c r="B96" s="5" t="s">
        <v>116</v>
      </c>
      <c r="C96" s="22">
        <v>2743958</v>
      </c>
      <c r="D96" s="22">
        <v>1297379</v>
      </c>
      <c r="E96" s="22">
        <v>520023</v>
      </c>
      <c r="F96" s="25">
        <f t="shared" si="7"/>
        <v>40.082581882395196</v>
      </c>
    </row>
    <row r="97" spans="1:6">
      <c r="A97" s="4" t="s">
        <v>117</v>
      </c>
      <c r="B97" s="5" t="s">
        <v>118</v>
      </c>
      <c r="C97" s="22">
        <v>1450000</v>
      </c>
      <c r="D97" s="22">
        <v>200000</v>
      </c>
      <c r="E97" s="22"/>
      <c r="F97" s="25">
        <f t="shared" si="7"/>
        <v>0</v>
      </c>
    </row>
    <row r="98" spans="1:6" ht="25.5">
      <c r="A98" s="4" t="s">
        <v>119</v>
      </c>
      <c r="B98" s="5" t="s">
        <v>120</v>
      </c>
      <c r="C98" s="22">
        <v>14321569</v>
      </c>
      <c r="D98" s="22">
        <v>80000</v>
      </c>
      <c r="E98" s="22"/>
      <c r="F98" s="25">
        <f t="shared" si="7"/>
        <v>0</v>
      </c>
    </row>
    <row r="99" spans="1:6" ht="25.5">
      <c r="A99" s="4" t="s">
        <v>121</v>
      </c>
      <c r="B99" s="5" t="s">
        <v>122</v>
      </c>
      <c r="C99" s="22">
        <v>1000000</v>
      </c>
      <c r="D99" s="22">
        <v>200000</v>
      </c>
      <c r="E99" s="22"/>
      <c r="F99" s="25">
        <f t="shared" si="7"/>
        <v>0</v>
      </c>
    </row>
    <row r="100" spans="1:6" ht="25.5">
      <c r="A100" s="4" t="s">
        <v>123</v>
      </c>
      <c r="B100" s="5" t="s">
        <v>124</v>
      </c>
      <c r="C100" s="22">
        <v>400000</v>
      </c>
      <c r="D100" s="22">
        <v>10000</v>
      </c>
      <c r="E100" s="22"/>
      <c r="F100" s="25">
        <f t="shared" si="7"/>
        <v>0</v>
      </c>
    </row>
    <row r="101" spans="1:6" ht="38.25" hidden="1">
      <c r="A101" s="4" t="s">
        <v>125</v>
      </c>
      <c r="B101" s="5" t="s">
        <v>126</v>
      </c>
      <c r="C101" s="22"/>
      <c r="D101" s="22"/>
      <c r="E101" s="22"/>
      <c r="F101" s="25">
        <f t="shared" si="7"/>
        <v>0</v>
      </c>
    </row>
    <row r="102" spans="1:6" ht="25.5" hidden="1">
      <c r="A102" s="4" t="s">
        <v>127</v>
      </c>
      <c r="B102" s="5" t="s">
        <v>128</v>
      </c>
      <c r="C102" s="22"/>
      <c r="D102" s="22"/>
      <c r="E102" s="22"/>
      <c r="F102" s="25">
        <f t="shared" si="7"/>
        <v>0</v>
      </c>
    </row>
    <row r="103" spans="1:6" ht="76.5">
      <c r="A103" s="4" t="s">
        <v>129</v>
      </c>
      <c r="B103" s="5" t="s">
        <v>130</v>
      </c>
      <c r="C103" s="22">
        <v>614525</v>
      </c>
      <c r="D103" s="22">
        <v>257500</v>
      </c>
      <c r="E103" s="22">
        <v>27074</v>
      </c>
      <c r="F103" s="25">
        <f t="shared" si="7"/>
        <v>10.514174757281554</v>
      </c>
    </row>
    <row r="104" spans="1:6" ht="48" customHeight="1">
      <c r="A104" s="28">
        <v>7700</v>
      </c>
      <c r="B104" s="5" t="s">
        <v>161</v>
      </c>
      <c r="C104" s="22"/>
      <c r="D104" s="22"/>
      <c r="E104" s="22">
        <v>242879</v>
      </c>
      <c r="F104" s="25">
        <f t="shared" si="7"/>
        <v>0</v>
      </c>
    </row>
    <row r="105" spans="1:6">
      <c r="A105" s="2" t="s">
        <v>41</v>
      </c>
      <c r="B105" s="3" t="s">
        <v>42</v>
      </c>
      <c r="C105" s="21">
        <f>SUM(C106:C111)</f>
        <v>15833259</v>
      </c>
      <c r="D105" s="21">
        <f t="shared" ref="D105:E105" si="8">SUM(D106:D111)</f>
        <v>4320547</v>
      </c>
      <c r="E105" s="21">
        <f t="shared" si="8"/>
        <v>1907260</v>
      </c>
      <c r="F105" s="29">
        <f t="shared" si="7"/>
        <v>44.143947514053202</v>
      </c>
    </row>
    <row r="106" spans="1:6" ht="38.25">
      <c r="A106" s="4" t="s">
        <v>43</v>
      </c>
      <c r="B106" s="5" t="s">
        <v>44</v>
      </c>
      <c r="C106" s="22">
        <v>50000</v>
      </c>
      <c r="D106" s="22">
        <v>50000</v>
      </c>
      <c r="E106" s="22"/>
      <c r="F106" s="25">
        <f t="shared" si="7"/>
        <v>0</v>
      </c>
    </row>
    <row r="107" spans="1:6">
      <c r="A107" s="4" t="s">
        <v>45</v>
      </c>
      <c r="B107" s="5" t="s">
        <v>46</v>
      </c>
      <c r="C107" s="22">
        <v>6566342</v>
      </c>
      <c r="D107" s="22">
        <v>1930967</v>
      </c>
      <c r="E107" s="22">
        <v>989292</v>
      </c>
      <c r="F107" s="25">
        <f t="shared" si="7"/>
        <v>51.232983266933097</v>
      </c>
    </row>
    <row r="108" spans="1:6" ht="25.5">
      <c r="A108" s="4" t="s">
        <v>146</v>
      </c>
      <c r="B108" s="5" t="s">
        <v>147</v>
      </c>
      <c r="C108" s="22">
        <v>8351327</v>
      </c>
      <c r="D108" s="22">
        <v>2180457</v>
      </c>
      <c r="E108" s="22">
        <v>907230</v>
      </c>
      <c r="F108" s="25">
        <f t="shared" si="7"/>
        <v>41.607332774734843</v>
      </c>
    </row>
    <row r="109" spans="1:6" ht="25.5">
      <c r="A109" s="4" t="s">
        <v>150</v>
      </c>
      <c r="B109" s="5" t="s">
        <v>47</v>
      </c>
      <c r="C109" s="22">
        <v>421490</v>
      </c>
      <c r="D109" s="22">
        <v>142873</v>
      </c>
      <c r="E109" s="22">
        <v>10738</v>
      </c>
      <c r="F109" s="25">
        <f t="shared" si="7"/>
        <v>7.5157657500017505</v>
      </c>
    </row>
    <row r="110" spans="1:6">
      <c r="A110" s="28">
        <v>1141</v>
      </c>
      <c r="B110" s="5" t="s">
        <v>162</v>
      </c>
      <c r="C110" s="22">
        <v>65000</v>
      </c>
      <c r="D110" s="22">
        <v>16250</v>
      </c>
      <c r="E110" s="22"/>
      <c r="F110" s="25"/>
    </row>
    <row r="111" spans="1:6" ht="38.25">
      <c r="A111" s="28">
        <v>1200</v>
      </c>
      <c r="B111" s="5" t="s">
        <v>157</v>
      </c>
      <c r="C111" s="22">
        <v>379100</v>
      </c>
      <c r="D111" s="22"/>
      <c r="E111" s="22"/>
      <c r="F111" s="25"/>
    </row>
    <row r="112" spans="1:6">
      <c r="A112" s="2" t="s">
        <v>51</v>
      </c>
      <c r="B112" s="3" t="s">
        <v>52</v>
      </c>
      <c r="C112" s="21">
        <f>SUM(C113:C115)</f>
        <v>744000</v>
      </c>
      <c r="D112" s="21">
        <f t="shared" ref="D112:E112" si="9">SUM(D113:D115)</f>
        <v>101500</v>
      </c>
      <c r="E112" s="21">
        <f t="shared" si="9"/>
        <v>401449</v>
      </c>
      <c r="F112" s="29">
        <f t="shared" si="7"/>
        <v>395.5162561576355</v>
      </c>
    </row>
    <row r="113" spans="1:6" ht="38.25">
      <c r="A113" s="4" t="s">
        <v>43</v>
      </c>
      <c r="B113" s="5" t="s">
        <v>44</v>
      </c>
      <c r="C113" s="22">
        <v>50000</v>
      </c>
      <c r="D113" s="22">
        <v>50000</v>
      </c>
      <c r="E113" s="22"/>
      <c r="F113" s="25">
        <f t="shared" si="7"/>
        <v>0</v>
      </c>
    </row>
    <row r="114" spans="1:6" ht="25.5">
      <c r="A114" s="4" t="s">
        <v>63</v>
      </c>
      <c r="B114" s="5" t="s">
        <v>64</v>
      </c>
      <c r="C114" s="22">
        <v>694000</v>
      </c>
      <c r="D114" s="22">
        <v>51500</v>
      </c>
      <c r="E114" s="22">
        <v>41943</v>
      </c>
      <c r="F114" s="25">
        <f t="shared" si="7"/>
        <v>81.442718446601944</v>
      </c>
    </row>
    <row r="115" spans="1:6" ht="25.5">
      <c r="A115" s="28">
        <v>3242</v>
      </c>
      <c r="B115" s="5" t="s">
        <v>68</v>
      </c>
      <c r="C115" s="22"/>
      <c r="D115" s="22"/>
      <c r="E115" s="22">
        <v>359506</v>
      </c>
      <c r="F115" s="25">
        <f t="shared" si="7"/>
        <v>0</v>
      </c>
    </row>
    <row r="116" spans="1:6">
      <c r="A116" s="2" t="s">
        <v>69</v>
      </c>
      <c r="B116" s="3" t="s">
        <v>70</v>
      </c>
      <c r="C116" s="21">
        <f>SUM(C117:C121)</f>
        <v>1822500</v>
      </c>
      <c r="D116" s="21">
        <f t="shared" ref="D116:E116" si="10">SUM(D117:D121)</f>
        <v>905625</v>
      </c>
      <c r="E116" s="21">
        <f t="shared" si="10"/>
        <v>284790</v>
      </c>
      <c r="F116" s="29">
        <f t="shared" si="7"/>
        <v>31.446790890269149</v>
      </c>
    </row>
    <row r="117" spans="1:6">
      <c r="A117" s="4" t="s">
        <v>163</v>
      </c>
      <c r="B117" s="5" t="s">
        <v>71</v>
      </c>
      <c r="C117" s="22">
        <v>863000</v>
      </c>
      <c r="D117" s="22">
        <v>215750</v>
      </c>
      <c r="E117" s="22">
        <v>247655</v>
      </c>
      <c r="F117" s="25">
        <f t="shared" si="7"/>
        <v>114.78794901506373</v>
      </c>
    </row>
    <row r="118" spans="1:6">
      <c r="A118" s="4" t="s">
        <v>72</v>
      </c>
      <c r="B118" s="5" t="s">
        <v>73</v>
      </c>
      <c r="C118" s="22">
        <v>137500</v>
      </c>
      <c r="D118" s="22">
        <v>109375</v>
      </c>
      <c r="E118" s="22">
        <v>16052</v>
      </c>
      <c r="F118" s="25">
        <f t="shared" si="7"/>
        <v>14.676114285714286</v>
      </c>
    </row>
    <row r="119" spans="1:6">
      <c r="A119" s="4" t="s">
        <v>74</v>
      </c>
      <c r="B119" s="5" t="s">
        <v>75</v>
      </c>
      <c r="C119" s="22">
        <v>24000</v>
      </c>
      <c r="D119" s="22">
        <v>6000</v>
      </c>
      <c r="E119" s="22"/>
      <c r="F119" s="25">
        <f t="shared" si="7"/>
        <v>0</v>
      </c>
    </row>
    <row r="120" spans="1:6" ht="25.5">
      <c r="A120" s="4" t="s">
        <v>76</v>
      </c>
      <c r="B120" s="5" t="s">
        <v>77</v>
      </c>
      <c r="C120" s="22">
        <v>798000</v>
      </c>
      <c r="D120" s="22">
        <v>574500</v>
      </c>
      <c r="E120" s="22">
        <v>21083</v>
      </c>
      <c r="F120" s="25">
        <f t="shared" si="7"/>
        <v>3.6697998259355962</v>
      </c>
    </row>
    <row r="121" spans="1:6" hidden="1">
      <c r="A121" s="4" t="s">
        <v>80</v>
      </c>
      <c r="B121" s="5" t="s">
        <v>81</v>
      </c>
      <c r="C121" s="22"/>
      <c r="D121" s="22"/>
      <c r="E121" s="22"/>
      <c r="F121" s="25">
        <f t="shared" si="7"/>
        <v>0</v>
      </c>
    </row>
    <row r="122" spans="1:6">
      <c r="A122" s="2" t="s">
        <v>82</v>
      </c>
      <c r="B122" s="3" t="s">
        <v>83</v>
      </c>
      <c r="C122" s="21">
        <f>C123</f>
        <v>2221000</v>
      </c>
      <c r="D122" s="21">
        <f t="shared" ref="D122:E122" si="11">D123</f>
        <v>555250</v>
      </c>
      <c r="E122" s="21">
        <f t="shared" si="11"/>
        <v>11815</v>
      </c>
      <c r="F122" s="29">
        <f t="shared" si="7"/>
        <v>2.1278703286807743</v>
      </c>
    </row>
    <row r="123" spans="1:6" ht="25.5">
      <c r="A123" s="4" t="s">
        <v>88</v>
      </c>
      <c r="B123" s="5" t="s">
        <v>89</v>
      </c>
      <c r="C123" s="22">
        <v>2221000</v>
      </c>
      <c r="D123" s="22">
        <v>555250</v>
      </c>
      <c r="E123" s="22">
        <v>11815</v>
      </c>
      <c r="F123" s="25">
        <f t="shared" si="7"/>
        <v>2.1278703286807743</v>
      </c>
    </row>
    <row r="124" spans="1:6">
      <c r="A124" s="2" t="s">
        <v>96</v>
      </c>
      <c r="B124" s="3" t="s">
        <v>97</v>
      </c>
      <c r="C124" s="21">
        <f>SUM(C125:C132)</f>
        <v>55121521</v>
      </c>
      <c r="D124" s="21">
        <f>SUM(D125:D132)</f>
        <v>20480743</v>
      </c>
      <c r="E124" s="21">
        <f>SUM(E125:E132)</f>
        <v>4560386</v>
      </c>
      <c r="F124" s="29">
        <f t="shared" si="7"/>
        <v>22.266701945334699</v>
      </c>
    </row>
    <row r="125" spans="1:6" ht="38.25">
      <c r="A125" s="4" t="s">
        <v>43</v>
      </c>
      <c r="B125" s="5" t="s">
        <v>44</v>
      </c>
      <c r="C125" s="22">
        <v>75000</v>
      </c>
      <c r="D125" s="22">
        <v>75000</v>
      </c>
      <c r="E125" s="22"/>
      <c r="F125" s="25">
        <f t="shared" si="7"/>
        <v>0</v>
      </c>
    </row>
    <row r="126" spans="1:6">
      <c r="A126" s="4" t="s">
        <v>98</v>
      </c>
      <c r="B126" s="5" t="s">
        <v>99</v>
      </c>
      <c r="C126" s="22">
        <v>51530387</v>
      </c>
      <c r="D126" s="22">
        <v>17698109</v>
      </c>
      <c r="E126" s="22">
        <v>4560386</v>
      </c>
      <c r="F126" s="25">
        <f t="shared" si="7"/>
        <v>25.767645571625756</v>
      </c>
    </row>
    <row r="127" spans="1:6">
      <c r="A127" s="4" t="s">
        <v>117</v>
      </c>
      <c r="B127" s="5" t="s">
        <v>118</v>
      </c>
      <c r="C127" s="22">
        <v>70000</v>
      </c>
      <c r="D127" s="22">
        <v>70000</v>
      </c>
      <c r="E127" s="22"/>
      <c r="F127" s="25">
        <f t="shared" si="7"/>
        <v>0</v>
      </c>
    </row>
    <row r="128" spans="1:6" ht="38.25" hidden="1">
      <c r="A128" s="4" t="s">
        <v>131</v>
      </c>
      <c r="B128" s="5" t="s">
        <v>132</v>
      </c>
      <c r="C128" s="22"/>
      <c r="D128" s="22"/>
      <c r="E128" s="22"/>
      <c r="F128" s="25">
        <f t="shared" si="7"/>
        <v>0</v>
      </c>
    </row>
    <row r="129" spans="1:6" ht="25.5">
      <c r="A129" s="4" t="s">
        <v>127</v>
      </c>
      <c r="B129" s="5" t="s">
        <v>128</v>
      </c>
      <c r="C129" s="22">
        <v>403000</v>
      </c>
      <c r="D129" s="22">
        <v>343000</v>
      </c>
      <c r="E129" s="22"/>
      <c r="F129" s="25">
        <f t="shared" si="7"/>
        <v>0</v>
      </c>
    </row>
    <row r="130" spans="1:6" hidden="1">
      <c r="A130" s="4" t="s">
        <v>133</v>
      </c>
      <c r="B130" s="5" t="s">
        <v>134</v>
      </c>
      <c r="C130" s="22"/>
      <c r="D130" s="22"/>
      <c r="E130" s="22"/>
      <c r="F130" s="25">
        <f t="shared" si="7"/>
        <v>0</v>
      </c>
    </row>
    <row r="131" spans="1:6" ht="76.5" hidden="1">
      <c r="A131" s="4" t="s">
        <v>129</v>
      </c>
      <c r="B131" s="5" t="s">
        <v>130</v>
      </c>
      <c r="C131" s="22"/>
      <c r="D131" s="22"/>
      <c r="E131" s="22"/>
      <c r="F131" s="25">
        <f t="shared" si="7"/>
        <v>0</v>
      </c>
    </row>
    <row r="132" spans="1:6" ht="25.5">
      <c r="A132" s="4" t="s">
        <v>135</v>
      </c>
      <c r="B132" s="5" t="s">
        <v>136</v>
      </c>
      <c r="C132" s="22">
        <v>3043134</v>
      </c>
      <c r="D132" s="22">
        <v>2294634</v>
      </c>
      <c r="E132" s="22"/>
      <c r="F132" s="25">
        <f t="shared" si="7"/>
        <v>0</v>
      </c>
    </row>
    <row r="133" spans="1:6">
      <c r="A133" s="2" t="s">
        <v>100</v>
      </c>
      <c r="B133" s="3" t="s">
        <v>101</v>
      </c>
      <c r="C133" s="21">
        <f>SUM(C134:C135)</f>
        <v>45000</v>
      </c>
      <c r="D133" s="21">
        <f t="shared" ref="D133:E133" si="12">SUM(D134:D135)</f>
        <v>20000</v>
      </c>
      <c r="E133" s="21">
        <f t="shared" si="12"/>
        <v>0</v>
      </c>
      <c r="F133" s="29">
        <f t="shared" si="7"/>
        <v>0</v>
      </c>
    </row>
    <row r="134" spans="1:6" ht="38.25">
      <c r="A134" s="4" t="s">
        <v>43</v>
      </c>
      <c r="B134" s="5" t="s">
        <v>44</v>
      </c>
      <c r="C134" s="22">
        <v>45000</v>
      </c>
      <c r="D134" s="22">
        <v>20000</v>
      </c>
      <c r="E134" s="22"/>
      <c r="F134" s="25">
        <f t="shared" si="7"/>
        <v>0</v>
      </c>
    </row>
    <row r="135" spans="1:6">
      <c r="A135" s="4" t="s">
        <v>103</v>
      </c>
      <c r="B135" s="5" t="s">
        <v>104</v>
      </c>
      <c r="C135" s="22"/>
      <c r="D135" s="22"/>
      <c r="E135" s="22"/>
      <c r="F135" s="25">
        <f t="shared" si="7"/>
        <v>0</v>
      </c>
    </row>
    <row r="136" spans="1:6">
      <c r="A136" s="2" t="s">
        <v>105</v>
      </c>
      <c r="B136" s="3" t="s">
        <v>106</v>
      </c>
      <c r="C136" s="21">
        <f>C88+C105+C112+C116+C122+C124+C133</f>
        <v>110415461</v>
      </c>
      <c r="D136" s="21">
        <f>D88+D105+D112+D116+D122+D124+D133</f>
        <v>35367195</v>
      </c>
      <c r="E136" s="31">
        <f>E88+E105+E112+E116+E122+E124+E133</f>
        <v>9148732</v>
      </c>
      <c r="F136" s="29">
        <f t="shared" si="7"/>
        <v>25.867847308784313</v>
      </c>
    </row>
    <row r="139" spans="1:6" ht="53.25" customHeight="1"/>
    <row r="140" spans="1:6" ht="18.75">
      <c r="A140" s="34" t="s">
        <v>166</v>
      </c>
      <c r="B140" s="34"/>
      <c r="C140" s="34"/>
      <c r="D140" s="34"/>
      <c r="E140" s="34"/>
      <c r="F140" s="34"/>
    </row>
  </sheetData>
  <mergeCells count="8">
    <mergeCell ref="A86:F86"/>
    <mergeCell ref="A140:F140"/>
    <mergeCell ref="A13:F13"/>
    <mergeCell ref="E1:F1"/>
    <mergeCell ref="E4:F4"/>
    <mergeCell ref="A6:F6"/>
    <mergeCell ref="A7:F7"/>
    <mergeCell ref="A8:F8"/>
  </mergeCells>
  <phoneticPr fontId="0" type="noConversion"/>
  <pageMargins left="0.9055118110236221" right="0.31496062992125984" top="0.78740157480314965" bottom="0.78740157480314965" header="0" footer="0"/>
  <pageSetup paperSize="9" scale="83" fitToHeight="500" orientation="portrait" verticalDpi="0" r:id="rId1"/>
  <rowBreaks count="3" manualBreakCount="3">
    <brk id="40" max="5" man="1"/>
    <brk id="72" max="16383" man="1"/>
    <brk id="104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Лист1</vt:lpstr>
      <vt:lpstr>Лист1!Область_печати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Користувач Windows</dc:creator>
  <cp:lastModifiedBy>Drukarky</cp:lastModifiedBy>
  <cp:lastPrinted>2021-04-09T10:49:46Z</cp:lastPrinted>
  <dcterms:created xsi:type="dcterms:W3CDTF">2020-10-02T07:44:46Z</dcterms:created>
  <dcterms:modified xsi:type="dcterms:W3CDTF">2021-04-28T05:18:56Z</dcterms:modified>
</cp:coreProperties>
</file>