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20" yWindow="210" windowWidth="15480" windowHeight="11640"/>
  </bookViews>
  <sheets>
    <sheet name="1-4" sheetId="1" r:id="rId1"/>
    <sheet name="5-9" sheetId="2" r:id="rId2"/>
    <sheet name="10-12" sheetId="3" r:id="rId3"/>
  </sheets>
  <calcPr calcId="114210"/>
</workbook>
</file>

<file path=xl/calcChain.xml><?xml version="1.0" encoding="utf-8"?>
<calcChain xmlns="http://schemas.openxmlformats.org/spreadsheetml/2006/main">
  <c r="AH37" i="2"/>
  <c r="AH35"/>
  <c r="AN12" i="1"/>
  <c r="AH39" i="2"/>
  <c r="AH38"/>
  <c r="AH36"/>
  <c r="AH34"/>
  <c r="AH33"/>
  <c r="AA39"/>
  <c r="AJ42" i="1"/>
  <c r="H38" i="2"/>
  <c r="AI38"/>
  <c r="O37"/>
  <c r="H39"/>
  <c r="H37"/>
  <c r="H36"/>
  <c r="H35"/>
  <c r="AI35"/>
  <c r="O35"/>
  <c r="AL45" i="1"/>
  <c r="AL44"/>
  <c r="AL43"/>
  <c r="AL42"/>
  <c r="AL40"/>
  <c r="AL39"/>
  <c r="AL38"/>
  <c r="AL37"/>
  <c r="AL36"/>
  <c r="AL35"/>
  <c r="AL34"/>
  <c r="U39" i="2"/>
  <c r="U37"/>
  <c r="U36"/>
  <c r="U35"/>
  <c r="U34"/>
  <c r="U33"/>
  <c r="H34"/>
  <c r="AG39"/>
  <c r="AG37"/>
  <c r="AG36"/>
  <c r="AG35"/>
  <c r="AG34"/>
  <c r="AG33"/>
  <c r="AA37"/>
  <c r="AA36"/>
  <c r="AA35"/>
  <c r="AA34"/>
  <c r="AA33"/>
  <c r="O39"/>
  <c r="O36"/>
  <c r="O34"/>
  <c r="H33"/>
  <c r="AI33"/>
  <c r="O33"/>
  <c r="AI37"/>
  <c r="AI34"/>
  <c r="AI36"/>
  <c r="AI39"/>
  <c r="U40"/>
  <c r="AL46" i="1"/>
  <c r="AA19" i="2"/>
  <c r="U19"/>
  <c r="O19"/>
  <c r="H19"/>
  <c r="U17"/>
  <c r="O17"/>
  <c r="AG15"/>
  <c r="AA15"/>
  <c r="U15"/>
  <c r="O15"/>
  <c r="H15"/>
  <c r="AJ15" i="1"/>
  <c r="AJ12"/>
  <c r="O13" i="2"/>
  <c r="O20"/>
  <c r="AA20"/>
  <c r="U20"/>
  <c r="H20"/>
  <c r="AG29"/>
  <c r="AG27"/>
  <c r="AG26"/>
  <c r="AG25"/>
  <c r="AG24"/>
  <c r="AG22"/>
  <c r="AG21"/>
  <c r="AG20"/>
  <c r="AG19"/>
  <c r="AG18"/>
  <c r="AG17"/>
  <c r="AG16"/>
  <c r="AG14"/>
  <c r="AG13"/>
  <c r="AA29"/>
  <c r="AA27"/>
  <c r="AA26"/>
  <c r="AA25"/>
  <c r="AA24"/>
  <c r="AA22"/>
  <c r="AA21"/>
  <c r="AA18"/>
  <c r="AA17"/>
  <c r="AA16"/>
  <c r="AA14"/>
  <c r="AA13"/>
  <c r="U29"/>
  <c r="U27"/>
  <c r="U26"/>
  <c r="U25"/>
  <c r="U24"/>
  <c r="U22"/>
  <c r="U21"/>
  <c r="U18"/>
  <c r="U16"/>
  <c r="U14"/>
  <c r="U13"/>
  <c r="O29"/>
  <c r="O28"/>
  <c r="O27"/>
  <c r="O26"/>
  <c r="O25"/>
  <c r="O24"/>
  <c r="O22"/>
  <c r="O21"/>
  <c r="O18"/>
  <c r="O16"/>
  <c r="O14"/>
  <c r="H29"/>
  <c r="H27"/>
  <c r="H26"/>
  <c r="H25"/>
  <c r="H24"/>
  <c r="H22"/>
  <c r="H21"/>
  <c r="H18"/>
  <c r="H17"/>
  <c r="H16"/>
  <c r="H14"/>
  <c r="H13"/>
  <c r="AA12"/>
  <c r="U12"/>
  <c r="O12"/>
  <c r="H12"/>
  <c r="AI40"/>
  <c r="AH40"/>
  <c r="AG40"/>
  <c r="AF40"/>
  <c r="AE40"/>
  <c r="AD40"/>
  <c r="AC40"/>
  <c r="AB40"/>
  <c r="AA40"/>
  <c r="Z40"/>
  <c r="Y40"/>
  <c r="X40"/>
  <c r="W40"/>
  <c r="V40"/>
  <c r="T40"/>
  <c r="S40"/>
  <c r="R40"/>
  <c r="Q40"/>
  <c r="P40"/>
  <c r="O40"/>
  <c r="N40"/>
  <c r="M40"/>
  <c r="L40"/>
  <c r="K40"/>
  <c r="J40"/>
  <c r="I40"/>
  <c r="H40"/>
  <c r="F40"/>
  <c r="E40"/>
  <c r="D40"/>
  <c r="C40"/>
  <c r="B40"/>
  <c r="AB30"/>
  <c r="AC30"/>
  <c r="AD30"/>
  <c r="AE30"/>
  <c r="AI46" i="1"/>
  <c r="AJ44"/>
  <c r="AJ39"/>
  <c r="AJ38"/>
  <c r="AJ35"/>
  <c r="Z46"/>
  <c r="AA45"/>
  <c r="AA42"/>
  <c r="AM42"/>
  <c r="AA39"/>
  <c r="AA37"/>
  <c r="AA36"/>
  <c r="Q46"/>
  <c r="R43"/>
  <c r="R40"/>
  <c r="R38"/>
  <c r="R37"/>
  <c r="R36"/>
  <c r="R34"/>
  <c r="H46"/>
  <c r="AM45"/>
  <c r="I40"/>
  <c r="AM39"/>
  <c r="I38"/>
  <c r="I37"/>
  <c r="I36"/>
  <c r="I34"/>
  <c r="AM34"/>
  <c r="AP30"/>
  <c r="AN29"/>
  <c r="AN28"/>
  <c r="AN27"/>
  <c r="AN26"/>
  <c r="AN25"/>
  <c r="AN24"/>
  <c r="AN23"/>
  <c r="AN22"/>
  <c r="AN21"/>
  <c r="AN20"/>
  <c r="AN19"/>
  <c r="AN18"/>
  <c r="AN17"/>
  <c r="AN15"/>
  <c r="AN14"/>
  <c r="AN13"/>
  <c r="AK30"/>
  <c r="AB30"/>
  <c r="Y30"/>
  <c r="S30"/>
  <c r="Q30"/>
  <c r="H30"/>
  <c r="J30"/>
  <c r="AM38"/>
  <c r="AM44"/>
  <c r="AM35"/>
  <c r="AM43"/>
  <c r="AA46"/>
  <c r="AM40"/>
  <c r="AM37"/>
  <c r="AM36"/>
  <c r="I46"/>
  <c r="R46"/>
  <c r="AJ46"/>
  <c r="AO30"/>
  <c r="AN30"/>
  <c r="AM46"/>
  <c r="G40" i="2"/>
  <c r="AG30" i="1"/>
  <c r="F30"/>
  <c r="K31" i="3"/>
  <c r="K30"/>
  <c r="K29"/>
  <c r="K28"/>
  <c r="K27"/>
  <c r="K26"/>
  <c r="K25"/>
  <c r="F31"/>
  <c r="F30"/>
  <c r="F29"/>
  <c r="F28"/>
  <c r="F27"/>
  <c r="F26"/>
  <c r="F25"/>
  <c r="K23"/>
  <c r="F23"/>
  <c r="K24"/>
  <c r="F24"/>
  <c r="K22"/>
  <c r="F22"/>
  <c r="K21"/>
  <c r="F21"/>
  <c r="K19"/>
  <c r="F19"/>
  <c r="K18"/>
  <c r="F18"/>
  <c r="K17"/>
  <c r="F17"/>
  <c r="K16"/>
  <c r="F16"/>
  <c r="K15"/>
  <c r="F15"/>
  <c r="AL12" i="1"/>
  <c r="K14" i="3"/>
  <c r="F14"/>
  <c r="AH29" i="2"/>
  <c r="AH28"/>
  <c r="AH27"/>
  <c r="AH26"/>
  <c r="AH25"/>
  <c r="AH24"/>
  <c r="AL23" i="1"/>
  <c r="AH22" i="2"/>
  <c r="AH21"/>
  <c r="AL21" i="1"/>
  <c r="AH20" i="2"/>
  <c r="AH19"/>
  <c r="AH18"/>
  <c r="AH17"/>
  <c r="AH16"/>
  <c r="AH15"/>
  <c r="AH14"/>
  <c r="AH13"/>
  <c r="AG12"/>
  <c r="AH12"/>
  <c r="AJ29" i="1"/>
  <c r="AJ28"/>
  <c r="AJ27"/>
  <c r="AJ26"/>
  <c r="AJ25"/>
  <c r="AJ24"/>
  <c r="AJ23"/>
  <c r="AJ22"/>
  <c r="AJ21"/>
  <c r="AJ20"/>
  <c r="AJ19"/>
  <c r="AJ18"/>
  <c r="AJ17"/>
  <c r="AJ16"/>
  <c r="AJ14"/>
  <c r="AJ13"/>
  <c r="AA29"/>
  <c r="I29"/>
  <c r="R29"/>
  <c r="AA28"/>
  <c r="AA27"/>
  <c r="I27"/>
  <c r="R27"/>
  <c r="AA26"/>
  <c r="AA25"/>
  <c r="AA24"/>
  <c r="AA23"/>
  <c r="AA22"/>
  <c r="AA21"/>
  <c r="AA20"/>
  <c r="AA19"/>
  <c r="I19"/>
  <c r="R19"/>
  <c r="AA18"/>
  <c r="AA17"/>
  <c r="AA16"/>
  <c r="AA15"/>
  <c r="I15"/>
  <c r="R15"/>
  <c r="AL15"/>
  <c r="AA14"/>
  <c r="AA13"/>
  <c r="I13"/>
  <c r="R13"/>
  <c r="R28"/>
  <c r="R26"/>
  <c r="R25"/>
  <c r="R24"/>
  <c r="R23"/>
  <c r="R22"/>
  <c r="R21"/>
  <c r="R20"/>
  <c r="R18"/>
  <c r="R17"/>
  <c r="R16"/>
  <c r="R14"/>
  <c r="AA12"/>
  <c r="R12"/>
  <c r="I28"/>
  <c r="I26"/>
  <c r="I25"/>
  <c r="I24"/>
  <c r="I23"/>
  <c r="I22"/>
  <c r="I21"/>
  <c r="I20"/>
  <c r="I18"/>
  <c r="I17"/>
  <c r="I16"/>
  <c r="I14"/>
  <c r="I12"/>
  <c r="C32" i="3"/>
  <c r="D32"/>
  <c r="E32"/>
  <c r="G32"/>
  <c r="H32"/>
  <c r="I32"/>
  <c r="J32"/>
  <c r="L32"/>
  <c r="M32"/>
  <c r="N32"/>
  <c r="B32"/>
  <c r="C30" i="2"/>
  <c r="D30"/>
  <c r="E30"/>
  <c r="F30"/>
  <c r="G30"/>
  <c r="I30"/>
  <c r="J30"/>
  <c r="K30"/>
  <c r="L30"/>
  <c r="N30"/>
  <c r="P30"/>
  <c r="Q30"/>
  <c r="R30"/>
  <c r="S30"/>
  <c r="T30"/>
  <c r="V30"/>
  <c r="W30"/>
  <c r="X30"/>
  <c r="Y30"/>
  <c r="Z30"/>
  <c r="AF30"/>
  <c r="B30"/>
  <c r="C30" i="1"/>
  <c r="D30"/>
  <c r="E30"/>
  <c r="G30"/>
  <c r="K30"/>
  <c r="L30"/>
  <c r="M30"/>
  <c r="N30"/>
  <c r="O30"/>
  <c r="P30"/>
  <c r="T30"/>
  <c r="U30"/>
  <c r="V30"/>
  <c r="W30"/>
  <c r="X30"/>
  <c r="Z30"/>
  <c r="AC30"/>
  <c r="AD30"/>
  <c r="AE30"/>
  <c r="AF30"/>
  <c r="AH30"/>
  <c r="AI30"/>
  <c r="B30"/>
  <c r="O30" i="3"/>
  <c r="O29"/>
  <c r="AL27" i="1"/>
  <c r="O28" i="3"/>
  <c r="AL26" i="1"/>
  <c r="O26" i="3"/>
  <c r="AL24" i="1"/>
  <c r="O24" i="3"/>
  <c r="Q24"/>
  <c r="O22"/>
  <c r="O21"/>
  <c r="O19"/>
  <c r="O18"/>
  <c r="O17"/>
  <c r="O16"/>
  <c r="O15"/>
  <c r="O14"/>
  <c r="AL14" i="1"/>
  <c r="AL20"/>
  <c r="AL19"/>
  <c r="AL25"/>
  <c r="AL29"/>
  <c r="AL18"/>
  <c r="AL17"/>
  <c r="AL16"/>
  <c r="AL13"/>
  <c r="P14" i="3"/>
  <c r="P24"/>
  <c r="P26"/>
  <c r="W26"/>
  <c r="AM24" i="1"/>
  <c r="AI29" i="2"/>
  <c r="V31" i="3"/>
  <c r="AI26" i="2"/>
  <c r="V28" i="3"/>
  <c r="Q27"/>
  <c r="Q25"/>
  <c r="AI19" i="2"/>
  <c r="V21" i="3"/>
  <c r="P15"/>
  <c r="W15"/>
  <c r="P28"/>
  <c r="Q14"/>
  <c r="Q28"/>
  <c r="AI22" i="2"/>
  <c r="R24" i="3"/>
  <c r="AI15" i="2"/>
  <c r="V17" i="3"/>
  <c r="AI28" i="2"/>
  <c r="V30" i="3"/>
  <c r="Q31"/>
  <c r="AI12" i="2"/>
  <c r="V14" i="3"/>
  <c r="AI17" i="2"/>
  <c r="V19" i="3"/>
  <c r="AI24" i="2"/>
  <c r="V26" i="3"/>
  <c r="AI27" i="2"/>
  <c r="V29" i="3"/>
  <c r="U30" i="2"/>
  <c r="AI25"/>
  <c r="V27" i="3"/>
  <c r="Q15"/>
  <c r="Q20"/>
  <c r="Q22"/>
  <c r="O30" i="2"/>
  <c r="Q23" i="3"/>
  <c r="AL30" i="1"/>
  <c r="Q19" i="3"/>
  <c r="Q26"/>
  <c r="Q30"/>
  <c r="I30" i="1"/>
  <c r="Q16" i="3"/>
  <c r="Q18"/>
  <c r="Q21"/>
  <c r="Q29"/>
  <c r="AM12" i="1"/>
  <c r="AM16"/>
  <c r="U18" i="3"/>
  <c r="AM18" i="1"/>
  <c r="AM21"/>
  <c r="U23" i="3"/>
  <c r="AM23" i="1"/>
  <c r="U25" i="3"/>
  <c r="AM25" i="1"/>
  <c r="U27" i="3"/>
  <c r="AM15" i="1"/>
  <c r="U17" i="3"/>
  <c r="AI13" i="2"/>
  <c r="V15" i="3"/>
  <c r="AI18" i="2"/>
  <c r="V20" i="3"/>
  <c r="AA30" i="2"/>
  <c r="AI16"/>
  <c r="V18" i="3"/>
  <c r="AI21" i="2"/>
  <c r="V23" i="3"/>
  <c r="AI20" i="2"/>
  <c r="V22" i="3"/>
  <c r="P30"/>
  <c r="W30"/>
  <c r="W14"/>
  <c r="K32"/>
  <c r="P29"/>
  <c r="W29"/>
  <c r="W28"/>
  <c r="F32"/>
  <c r="P16"/>
  <c r="W16"/>
  <c r="P17"/>
  <c r="P18"/>
  <c r="W18"/>
  <c r="W24"/>
  <c r="AJ30" i="1"/>
  <c r="U26" i="3"/>
  <c r="AM14" i="1"/>
  <c r="U16" i="3"/>
  <c r="R30" i="1"/>
  <c r="AA30"/>
  <c r="AM27"/>
  <c r="U29" i="3"/>
  <c r="AM29" i="1"/>
  <c r="U31" i="3"/>
  <c r="AM17" i="1"/>
  <c r="U19" i="3"/>
  <c r="AM26" i="1"/>
  <c r="U28" i="3"/>
  <c r="H30" i="2"/>
  <c r="O32" i="3"/>
  <c r="AM20" i="1"/>
  <c r="U22" i="3"/>
  <c r="AM13" i="1"/>
  <c r="Q17" i="3"/>
  <c r="AM19" i="1"/>
  <c r="U21" i="3"/>
  <c r="AI14" i="2"/>
  <c r="AH30"/>
  <c r="AG30"/>
  <c r="P19" i="3"/>
  <c r="W19"/>
  <c r="P21"/>
  <c r="W21"/>
  <c r="P22"/>
  <c r="W22"/>
  <c r="U20"/>
  <c r="R15"/>
  <c r="X15"/>
  <c r="V24"/>
  <c r="R14"/>
  <c r="X14"/>
  <c r="AI30" i="2"/>
  <c r="V32" i="3"/>
  <c r="V16"/>
  <c r="R23"/>
  <c r="X23"/>
  <c r="R29"/>
  <c r="X29"/>
  <c r="R31"/>
  <c r="X31"/>
  <c r="R17"/>
  <c r="X17"/>
  <c r="U14"/>
  <c r="AM30" i="1"/>
  <c r="U32" i="3"/>
  <c r="R18"/>
  <c r="X18"/>
  <c r="R28"/>
  <c r="X28"/>
  <c r="R26"/>
  <c r="X26"/>
  <c r="R30"/>
  <c r="X30"/>
  <c r="R16"/>
  <c r="X16"/>
  <c r="R27"/>
  <c r="X27"/>
  <c r="R20"/>
  <c r="X20"/>
  <c r="R19"/>
  <c r="X19"/>
  <c r="X24"/>
  <c r="U15"/>
  <c r="Q32"/>
  <c r="R25"/>
  <c r="X25"/>
  <c r="R21"/>
  <c r="X21"/>
  <c r="W17"/>
  <c r="R22"/>
  <c r="X22"/>
  <c r="P32"/>
  <c r="W32"/>
  <c r="R32"/>
  <c r="X32"/>
</calcChain>
</file>

<file path=xl/sharedStrings.xml><?xml version="1.0" encoding="utf-8"?>
<sst xmlns="http://schemas.openxmlformats.org/spreadsheetml/2006/main" count="201" uniqueCount="104">
  <si>
    <t>Шепарівцівська гімназія</t>
  </si>
  <si>
    <t>1-А</t>
  </si>
  <si>
    <t>1-Б</t>
  </si>
  <si>
    <t>1-В</t>
  </si>
  <si>
    <t>1-Г</t>
  </si>
  <si>
    <t>1-Д</t>
  </si>
  <si>
    <t>к-сть класів</t>
  </si>
  <si>
    <t>к-сть учнів</t>
  </si>
  <si>
    <t>Товмачицький ліцей</t>
  </si>
  <si>
    <t>Саджавський ліцей</t>
  </si>
  <si>
    <t>Воскресинцівський ліцей</t>
  </si>
  <si>
    <t>2-А</t>
  </si>
  <si>
    <t>2-Б</t>
  </si>
  <si>
    <t>2-В</t>
  </si>
  <si>
    <t>2-Г</t>
  </si>
  <si>
    <t>2-Д</t>
  </si>
  <si>
    <t>2-І</t>
  </si>
  <si>
    <t>3-А</t>
  </si>
  <si>
    <t>3-Б</t>
  </si>
  <si>
    <t>3-Г</t>
  </si>
  <si>
    <t>к-сть  класів</t>
  </si>
  <si>
    <t>4-А</t>
  </si>
  <si>
    <t>4-Б</t>
  </si>
  <si>
    <t>4-В</t>
  </si>
  <si>
    <t>к-сть 1-4 класів</t>
  </si>
  <si>
    <t>к-сть учнів у 1-4 кл.</t>
  </si>
  <si>
    <t>4-Г</t>
  </si>
  <si>
    <t>3-Д</t>
  </si>
  <si>
    <t>5-А</t>
  </si>
  <si>
    <t>5-Б</t>
  </si>
  <si>
    <t>5-В</t>
  </si>
  <si>
    <t>5-Г</t>
  </si>
  <si>
    <t>5-Д</t>
  </si>
  <si>
    <t>6-А</t>
  </si>
  <si>
    <t>6-Б</t>
  </si>
  <si>
    <t>6-В</t>
  </si>
  <si>
    <t>6-Г</t>
  </si>
  <si>
    <t>7-А</t>
  </si>
  <si>
    <t>7-Б</t>
  </si>
  <si>
    <t>7-В</t>
  </si>
  <si>
    <t>7-Г</t>
  </si>
  <si>
    <t>8-А</t>
  </si>
  <si>
    <t>8-Б</t>
  </si>
  <si>
    <t>8-В</t>
  </si>
  <si>
    <t>8-Г</t>
  </si>
  <si>
    <t>9-А</t>
  </si>
  <si>
    <t>9-Б</t>
  </si>
  <si>
    <t>9-В</t>
  </si>
  <si>
    <t>9-Г</t>
  </si>
  <si>
    <t>к-сть учнів у 5-9 кл.</t>
  </si>
  <si>
    <t>10-А</t>
  </si>
  <si>
    <t>10-Б</t>
  </si>
  <si>
    <t>10-В</t>
  </si>
  <si>
    <t>11-А</t>
  </si>
  <si>
    <t>11-Б</t>
  </si>
  <si>
    <t>11-В</t>
  </si>
  <si>
    <t>к-сть  10-12 класів</t>
  </si>
  <si>
    <t>к-сть учнів 10-12 класах</t>
  </si>
  <si>
    <t>к-сть учнів у 1-12кл.</t>
  </si>
  <si>
    <t>Всього:</t>
  </si>
  <si>
    <t>Додаток 1</t>
  </si>
  <si>
    <t>до рішення виконавчого комітету</t>
  </si>
  <si>
    <t>Керуючий справами виконавчого комітету</t>
  </si>
  <si>
    <t>Заклади загальної середньої освіти</t>
  </si>
  <si>
    <t>Наповнюваність</t>
  </si>
  <si>
    <t>І-ІV</t>
  </si>
  <si>
    <t>V-IX</t>
  </si>
  <si>
    <t>Коломийський ліцей №2</t>
  </si>
  <si>
    <t>Коломийський ліцей №3</t>
  </si>
  <si>
    <t>3-В</t>
  </si>
  <si>
    <t>Коломийський ліцей №4 імені Сергія Лисенка</t>
  </si>
  <si>
    <t>Коломийський ліцей №5 імені Т.Г.Шевченка</t>
  </si>
  <si>
    <t>Коломийський ліцей №6 імені Героя України Тараса Сенюка</t>
  </si>
  <si>
    <t>Коломийська гімназія №7</t>
  </si>
  <si>
    <t>Коломийський ліцей №8</t>
  </si>
  <si>
    <t>Коломийський ліцей №9</t>
  </si>
  <si>
    <t>Коломийська гімназія №10</t>
  </si>
  <si>
    <t>Коломийський ліцей імені М.Грушевського</t>
  </si>
  <si>
    <t>Коломийський ліцей №1 імені В.Стефаника</t>
  </si>
  <si>
    <t>З них інклюзивне навчання у:</t>
  </si>
  <si>
    <t>X-XII</t>
  </si>
  <si>
    <t>I-XII</t>
  </si>
  <si>
    <t>Продовження додатка 1</t>
  </si>
  <si>
    <t>1-І</t>
  </si>
  <si>
    <t>3-І</t>
  </si>
  <si>
    <t xml:space="preserve">4-I </t>
  </si>
  <si>
    <t>4-Д</t>
  </si>
  <si>
    <t>6-Д</t>
  </si>
  <si>
    <t>к-ть учнів ГПД</t>
  </si>
  <si>
    <t>ГПД    (всього груп)</t>
  </si>
  <si>
    <t>ГПД      (всього ставок)</t>
  </si>
  <si>
    <t>на 2020/2021 навчальний рік</t>
  </si>
  <si>
    <t xml:space="preserve"> на 2020/2021 навчальний рік</t>
  </si>
  <si>
    <t>к-сть     5-9 класів</t>
  </si>
  <si>
    <t>к-сть     1-12 класів</t>
  </si>
  <si>
    <t>ГПД (всього дітей)</t>
  </si>
  <si>
    <t xml:space="preserve">Фактична мережа закладів загальної середньої освіти </t>
  </si>
  <si>
    <t>Початкова школа №20</t>
  </si>
  <si>
    <t>Коломийська початкова школа №20</t>
  </si>
  <si>
    <t>Іванівецька гімназія</t>
  </si>
  <si>
    <t>З них вечірні класи</t>
  </si>
  <si>
    <t>Тарас КУХТАР</t>
  </si>
  <si>
    <t>Коломийський ліцей №1 імені В. Стефаника</t>
  </si>
  <si>
    <t>від 08.09.2020 р. № 158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</si>
</sst>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indexed="8"/>
      <name val="Calibri"/>
      <family val="2"/>
    </font>
    <font>
      <b/>
      <i/>
      <sz val="12"/>
      <color indexed="8"/>
      <name val="Times New Roman"/>
      <family val="1"/>
      <charset val="204"/>
    </font>
    <font>
      <b/>
      <sz val="12"/>
      <color indexed="17"/>
      <name val="Times New Roman"/>
      <family val="1"/>
      <charset val="204"/>
    </font>
    <font>
      <b/>
      <i/>
      <sz val="12"/>
      <color indexed="17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7" fillId="0" borderId="0" xfId="0" applyFont="1"/>
    <xf numFmtId="0" fontId="1" fillId="0" borderId="0" xfId="0" applyFont="1" applyAlignment="1"/>
    <xf numFmtId="0" fontId="1" fillId="0" borderId="0" xfId="0" applyFont="1" applyBorder="1" applyAlignment="1"/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5" fillId="0" borderId="0" xfId="0" applyFont="1" applyAlignment="1"/>
    <xf numFmtId="0" fontId="2" fillId="0" borderId="0" xfId="0" applyFont="1" applyBorder="1"/>
    <xf numFmtId="0" fontId="0" fillId="0" borderId="0" xfId="0" applyBorder="1"/>
    <xf numFmtId="0" fontId="2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3" xfId="0" applyFont="1" applyBorder="1"/>
    <xf numFmtId="0" fontId="2" fillId="0" borderId="4" xfId="0" applyFont="1" applyBorder="1"/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5" fillId="0" borderId="0" xfId="0" applyFont="1" applyBorder="1"/>
    <xf numFmtId="0" fontId="2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0" applyFont="1"/>
    <xf numFmtId="0" fontId="2" fillId="0" borderId="5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left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wrapText="1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33" xfId="0" applyFont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3" fillId="0" borderId="22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13" fillId="2" borderId="27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4" fillId="3" borderId="19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2" borderId="28" xfId="0" applyFont="1" applyFill="1" applyBorder="1" applyAlignment="1">
      <alignment horizontal="center" vertical="center"/>
    </xf>
    <xf numFmtId="0" fontId="13" fillId="2" borderId="25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wrapText="1"/>
    </xf>
    <xf numFmtId="0" fontId="1" fillId="0" borderId="39" xfId="0" applyFont="1" applyBorder="1" applyAlignment="1"/>
    <xf numFmtId="0" fontId="1" fillId="0" borderId="39" xfId="0" applyFont="1" applyBorder="1"/>
    <xf numFmtId="0" fontId="1" fillId="0" borderId="39" xfId="0" applyFont="1" applyBorder="1" applyAlignment="1">
      <alignment wrapText="1"/>
    </xf>
    <xf numFmtId="0" fontId="1" fillId="0" borderId="40" xfId="0" applyFont="1" applyBorder="1"/>
    <xf numFmtId="0" fontId="2" fillId="0" borderId="41" xfId="0" applyFont="1" applyBorder="1"/>
    <xf numFmtId="0" fontId="2" fillId="0" borderId="1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1" fillId="2" borderId="3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0" fontId="14" fillId="3" borderId="44" xfId="0" applyFont="1" applyFill="1" applyBorder="1" applyAlignment="1">
      <alignment horizontal="center" vertical="center"/>
    </xf>
    <xf numFmtId="0" fontId="14" fillId="3" borderId="45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0" fillId="3" borderId="47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11" fillId="2" borderId="5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4:AP50"/>
  <sheetViews>
    <sheetView tabSelected="1" topLeftCell="R1" zoomScale="82" zoomScaleNormal="82" workbookViewId="0">
      <selection activeCell="AJ6" sqref="AJ6"/>
    </sheetView>
  </sheetViews>
  <sheetFormatPr defaultRowHeight="15.75"/>
  <cols>
    <col min="1" max="1" width="37" style="1" customWidth="1"/>
    <col min="2" max="3" width="5" style="1" customWidth="1"/>
    <col min="4" max="4" width="5.28515625" style="1" customWidth="1"/>
    <col min="5" max="6" width="4.85546875" style="1" customWidth="1"/>
    <col min="7" max="7" width="4.5703125" style="1" customWidth="1"/>
    <col min="8" max="8" width="8" style="1" customWidth="1"/>
    <col min="9" max="10" width="7.42578125" style="1" customWidth="1"/>
    <col min="11" max="11" width="5.28515625" style="1" customWidth="1"/>
    <col min="12" max="12" width="4.85546875" style="1" customWidth="1"/>
    <col min="13" max="13" width="4.7109375" style="1" customWidth="1"/>
    <col min="14" max="14" width="4.5703125" style="1" customWidth="1"/>
    <col min="15" max="15" width="4.85546875" style="1" customWidth="1"/>
    <col min="16" max="16" width="4.42578125" style="1" customWidth="1"/>
    <col min="17" max="17" width="8.42578125" style="1" customWidth="1"/>
    <col min="18" max="19" width="7.140625" style="1" customWidth="1"/>
    <col min="20" max="20" width="6.5703125" style="1" customWidth="1"/>
    <col min="21" max="21" width="5.28515625" style="1" customWidth="1"/>
    <col min="22" max="22" width="6.7109375" style="1" customWidth="1"/>
    <col min="23" max="23" width="5.42578125" style="1" customWidth="1"/>
    <col min="24" max="25" width="5.28515625" style="1" customWidth="1"/>
    <col min="26" max="26" width="7.42578125" style="1" customWidth="1"/>
    <col min="27" max="28" width="6.5703125" style="1" customWidth="1"/>
    <col min="29" max="29" width="5.42578125" style="1" customWidth="1"/>
    <col min="30" max="31" width="5" style="1" customWidth="1"/>
    <col min="32" max="34" width="4.7109375" style="1" customWidth="1"/>
    <col min="35" max="35" width="7.7109375" style="1" customWidth="1"/>
    <col min="36" max="36" width="6.85546875" style="1" customWidth="1"/>
    <col min="37" max="37" width="7.42578125" style="1" customWidth="1"/>
    <col min="38" max="38" width="8.140625" style="1" customWidth="1"/>
    <col min="39" max="39" width="11.5703125" style="1" customWidth="1"/>
    <col min="40" max="40" width="9.42578125" style="1" customWidth="1"/>
    <col min="41" max="16384" width="9.140625" style="1"/>
  </cols>
  <sheetData>
    <row r="4" spans="1:42" ht="18.75">
      <c r="AB4" s="10"/>
      <c r="AC4" s="6"/>
      <c r="AD4" s="6"/>
      <c r="AE4" s="6"/>
      <c r="AF4" s="6"/>
      <c r="AG4" s="6"/>
      <c r="AH4" s="6"/>
      <c r="AI4" s="6"/>
      <c r="AJ4" s="10" t="s">
        <v>60</v>
      </c>
      <c r="AK4" s="6"/>
    </row>
    <row r="5" spans="1:42" ht="18.75">
      <c r="AB5" s="10"/>
      <c r="AC5" s="6"/>
      <c r="AD5" s="6"/>
      <c r="AE5" s="6"/>
      <c r="AF5" s="6"/>
      <c r="AG5" s="6"/>
      <c r="AH5" s="6"/>
      <c r="AI5" s="6"/>
      <c r="AJ5" s="10" t="s">
        <v>61</v>
      </c>
      <c r="AK5" s="6"/>
    </row>
    <row r="6" spans="1:42" ht="18.75">
      <c r="AB6" s="10"/>
      <c r="AC6" s="6"/>
      <c r="AD6" s="6"/>
      <c r="AE6" s="6"/>
      <c r="AF6" s="6"/>
      <c r="AG6" s="6"/>
      <c r="AH6" s="6"/>
      <c r="AI6" s="6"/>
      <c r="AJ6" s="10" t="s">
        <v>103</v>
      </c>
      <c r="AK6" s="6"/>
    </row>
    <row r="7" spans="1:42"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42" ht="25.5" customHeight="1">
      <c r="A8" s="8"/>
      <c r="B8" s="181" t="s">
        <v>96</v>
      </c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1"/>
      <c r="N8" s="181"/>
      <c r="O8" s="181"/>
      <c r="P8" s="181"/>
      <c r="Q8" s="181"/>
      <c r="R8" s="181"/>
      <c r="S8" s="181"/>
      <c r="T8" s="181"/>
      <c r="U8" s="181"/>
      <c r="V8" s="181"/>
      <c r="W8" s="181"/>
      <c r="X8" s="181"/>
      <c r="Y8" s="181"/>
      <c r="Z8" s="181"/>
      <c r="AA8" s="181"/>
      <c r="AB8" s="181"/>
      <c r="AC8" s="181"/>
      <c r="AD8" s="181"/>
      <c r="AE8" s="181"/>
      <c r="AF8" s="181"/>
      <c r="AG8" s="181"/>
      <c r="AH8" s="181"/>
      <c r="AI8" s="181"/>
      <c r="AJ8" s="181"/>
      <c r="AK8" s="181"/>
      <c r="AL8" s="181"/>
      <c r="AM8" s="181"/>
      <c r="AN8" s="58"/>
    </row>
    <row r="9" spans="1:42" ht="20.25">
      <c r="A9" s="8"/>
      <c r="B9" s="182" t="s">
        <v>91</v>
      </c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2"/>
      <c r="P9" s="182"/>
      <c r="Q9" s="182"/>
      <c r="R9" s="182"/>
      <c r="S9" s="182"/>
      <c r="T9" s="182"/>
      <c r="U9" s="182"/>
      <c r="V9" s="182"/>
      <c r="W9" s="182"/>
      <c r="X9" s="182"/>
      <c r="Y9" s="182"/>
      <c r="Z9" s="182"/>
      <c r="AA9" s="182"/>
      <c r="AB9" s="182"/>
      <c r="AC9" s="182"/>
      <c r="AD9" s="182"/>
      <c r="AE9" s="182"/>
      <c r="AF9" s="182"/>
      <c r="AG9" s="182"/>
      <c r="AH9" s="182"/>
      <c r="AI9" s="182"/>
      <c r="AJ9" s="182"/>
      <c r="AK9" s="182"/>
      <c r="AL9" s="182"/>
      <c r="AM9" s="9"/>
      <c r="AN9" s="9"/>
    </row>
    <row r="10" spans="1:42" ht="14.25" customHeight="1" thickBo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</row>
    <row r="11" spans="1:42" ht="51" customHeight="1" thickBot="1">
      <c r="A11" s="38" t="s">
        <v>63</v>
      </c>
      <c r="B11" s="59" t="s">
        <v>1</v>
      </c>
      <c r="C11" s="59" t="s">
        <v>2</v>
      </c>
      <c r="D11" s="59" t="s">
        <v>3</v>
      </c>
      <c r="E11" s="59" t="s">
        <v>4</v>
      </c>
      <c r="F11" s="59" t="s">
        <v>5</v>
      </c>
      <c r="G11" s="60" t="s">
        <v>83</v>
      </c>
      <c r="H11" s="75" t="s">
        <v>6</v>
      </c>
      <c r="I11" s="175" t="s">
        <v>7</v>
      </c>
      <c r="J11" s="176" t="s">
        <v>88</v>
      </c>
      <c r="K11" s="59" t="s">
        <v>11</v>
      </c>
      <c r="L11" s="59" t="s">
        <v>12</v>
      </c>
      <c r="M11" s="59" t="s">
        <v>13</v>
      </c>
      <c r="N11" s="59" t="s">
        <v>14</v>
      </c>
      <c r="O11" s="59" t="s">
        <v>15</v>
      </c>
      <c r="P11" s="60" t="s">
        <v>16</v>
      </c>
      <c r="Q11" s="75" t="s">
        <v>6</v>
      </c>
      <c r="R11" s="76" t="s">
        <v>7</v>
      </c>
      <c r="S11" s="103" t="s">
        <v>88</v>
      </c>
      <c r="T11" s="74" t="s">
        <v>17</v>
      </c>
      <c r="U11" s="59" t="s">
        <v>18</v>
      </c>
      <c r="V11" s="59" t="s">
        <v>69</v>
      </c>
      <c r="W11" s="59" t="s">
        <v>19</v>
      </c>
      <c r="X11" s="59" t="s">
        <v>27</v>
      </c>
      <c r="Y11" s="60" t="s">
        <v>84</v>
      </c>
      <c r="Z11" s="75" t="s">
        <v>20</v>
      </c>
      <c r="AA11" s="76" t="s">
        <v>7</v>
      </c>
      <c r="AB11" s="103" t="s">
        <v>88</v>
      </c>
      <c r="AC11" s="74" t="s">
        <v>21</v>
      </c>
      <c r="AD11" s="59" t="s">
        <v>22</v>
      </c>
      <c r="AE11" s="59" t="s">
        <v>23</v>
      </c>
      <c r="AF11" s="59" t="s">
        <v>26</v>
      </c>
      <c r="AG11" s="59" t="s">
        <v>86</v>
      </c>
      <c r="AH11" s="60" t="s">
        <v>85</v>
      </c>
      <c r="AI11" s="75" t="s">
        <v>6</v>
      </c>
      <c r="AJ11" s="76" t="s">
        <v>7</v>
      </c>
      <c r="AK11" s="103" t="s">
        <v>88</v>
      </c>
      <c r="AL11" s="80" t="s">
        <v>24</v>
      </c>
      <c r="AM11" s="81" t="s">
        <v>25</v>
      </c>
      <c r="AN11" s="105" t="s">
        <v>95</v>
      </c>
      <c r="AO11" s="106" t="s">
        <v>89</v>
      </c>
      <c r="AP11" s="107" t="s">
        <v>90</v>
      </c>
    </row>
    <row r="12" spans="1:42" ht="31.5">
      <c r="A12" s="17" t="s">
        <v>78</v>
      </c>
      <c r="B12" s="28">
        <v>28</v>
      </c>
      <c r="C12" s="28">
        <v>22</v>
      </c>
      <c r="D12" s="28">
        <v>28</v>
      </c>
      <c r="E12" s="28">
        <v>22</v>
      </c>
      <c r="F12" s="28"/>
      <c r="G12" s="61">
        <v>28</v>
      </c>
      <c r="H12" s="56">
        <v>5</v>
      </c>
      <c r="I12" s="49">
        <f t="shared" ref="I12:I29" si="0">SUM(B12,C12,D12,E12,F12,G12)</f>
        <v>128</v>
      </c>
      <c r="J12" s="177">
        <v>40</v>
      </c>
      <c r="K12" s="111">
        <v>30</v>
      </c>
      <c r="L12" s="112">
        <v>29</v>
      </c>
      <c r="M12" s="112">
        <v>28</v>
      </c>
      <c r="N12" s="112">
        <v>29</v>
      </c>
      <c r="O12" s="112"/>
      <c r="P12" s="113">
        <v>29</v>
      </c>
      <c r="Q12" s="114">
        <v>5</v>
      </c>
      <c r="R12" s="115">
        <f>SUM(K12,L12,M12,N12,O12,P12)</f>
        <v>145</v>
      </c>
      <c r="S12" s="116">
        <v>40</v>
      </c>
      <c r="T12" s="111">
        <v>28</v>
      </c>
      <c r="U12" s="112">
        <v>30</v>
      </c>
      <c r="V12" s="112">
        <v>31</v>
      </c>
      <c r="W12" s="112">
        <v>30</v>
      </c>
      <c r="X12" s="112"/>
      <c r="Y12" s="113">
        <v>30</v>
      </c>
      <c r="Z12" s="114">
        <v>5</v>
      </c>
      <c r="AA12" s="115">
        <f>SUM(T12,U12,V12,W12,X12,Y12)</f>
        <v>149</v>
      </c>
      <c r="AB12" s="116">
        <v>40</v>
      </c>
      <c r="AC12" s="111">
        <v>26</v>
      </c>
      <c r="AD12" s="112">
        <v>32</v>
      </c>
      <c r="AE12" s="112">
        <v>32</v>
      </c>
      <c r="AF12" s="112"/>
      <c r="AG12" s="112"/>
      <c r="AH12" s="113">
        <v>31</v>
      </c>
      <c r="AI12" s="114">
        <v>4</v>
      </c>
      <c r="AJ12" s="115">
        <f>SUM(AC12,AD12,AE12,AF12,AH12)</f>
        <v>121</v>
      </c>
      <c r="AK12" s="116">
        <v>30</v>
      </c>
      <c r="AL12" s="117">
        <f t="shared" ref="AL12:AL21" si="1">SUM(H12,Q12,Z12,AI12)</f>
        <v>19</v>
      </c>
      <c r="AM12" s="118">
        <f t="shared" ref="AM12:AM21" si="2">SUM(I12,R12,AA12,AJ12)</f>
        <v>543</v>
      </c>
      <c r="AN12" s="119">
        <f>SUM(J12,S12,AB12,AK12)</f>
        <v>150</v>
      </c>
      <c r="AO12" s="120">
        <v>5</v>
      </c>
      <c r="AP12" s="121">
        <v>5</v>
      </c>
    </row>
    <row r="13" spans="1:42">
      <c r="A13" s="3" t="s">
        <v>67</v>
      </c>
      <c r="B13" s="22">
        <v>28</v>
      </c>
      <c r="C13" s="22">
        <v>28</v>
      </c>
      <c r="D13" s="22"/>
      <c r="E13" s="22"/>
      <c r="F13" s="22"/>
      <c r="G13" s="62"/>
      <c r="H13" s="56">
        <v>2</v>
      </c>
      <c r="I13" s="49">
        <f t="shared" si="0"/>
        <v>56</v>
      </c>
      <c r="J13" s="178">
        <v>30</v>
      </c>
      <c r="K13" s="122">
        <v>30</v>
      </c>
      <c r="L13" s="123">
        <v>30</v>
      </c>
      <c r="M13" s="123">
        <v>30</v>
      </c>
      <c r="N13" s="123"/>
      <c r="O13" s="123"/>
      <c r="P13" s="124"/>
      <c r="Q13" s="114">
        <v>3</v>
      </c>
      <c r="R13" s="115">
        <f t="shared" ref="R13:R29" si="3">SUM(K13,L13,M13,N13,O13,P13)</f>
        <v>90</v>
      </c>
      <c r="S13" s="116">
        <v>30</v>
      </c>
      <c r="T13" s="122">
        <v>28</v>
      </c>
      <c r="U13" s="123">
        <v>31</v>
      </c>
      <c r="V13" s="123"/>
      <c r="W13" s="123"/>
      <c r="X13" s="123"/>
      <c r="Y13" s="124"/>
      <c r="Z13" s="114">
        <v>2</v>
      </c>
      <c r="AA13" s="115">
        <f t="shared" ref="AA13:AA29" si="4">SUM(T13,U13,V13,W13,X13,Y13)</f>
        <v>59</v>
      </c>
      <c r="AB13" s="116">
        <v>30</v>
      </c>
      <c r="AC13" s="122">
        <v>21</v>
      </c>
      <c r="AD13" s="123">
        <v>24</v>
      </c>
      <c r="AE13" s="123">
        <v>26</v>
      </c>
      <c r="AF13" s="123"/>
      <c r="AG13" s="123"/>
      <c r="AH13" s="124"/>
      <c r="AI13" s="114">
        <v>3</v>
      </c>
      <c r="AJ13" s="115">
        <f t="shared" ref="AJ13:AJ29" si="5">SUM(AC13,AD13,AE13,AF13,AH13)</f>
        <v>71</v>
      </c>
      <c r="AK13" s="116">
        <v>30</v>
      </c>
      <c r="AL13" s="125">
        <f t="shared" si="1"/>
        <v>10</v>
      </c>
      <c r="AM13" s="126">
        <f t="shared" si="2"/>
        <v>276</v>
      </c>
      <c r="AN13" s="119">
        <f t="shared" ref="AN13:AN29" si="6">SUM(J13,S13,AB13,AK13)</f>
        <v>120</v>
      </c>
      <c r="AO13" s="120">
        <v>4</v>
      </c>
      <c r="AP13" s="121">
        <v>4</v>
      </c>
    </row>
    <row r="14" spans="1:42">
      <c r="A14" s="3" t="s">
        <v>68</v>
      </c>
      <c r="B14" s="22">
        <v>28</v>
      </c>
      <c r="C14" s="22"/>
      <c r="D14" s="22"/>
      <c r="E14" s="22"/>
      <c r="F14" s="22"/>
      <c r="G14" s="62"/>
      <c r="H14" s="56">
        <v>1</v>
      </c>
      <c r="I14" s="49">
        <f t="shared" si="0"/>
        <v>28</v>
      </c>
      <c r="J14" s="178">
        <v>15</v>
      </c>
      <c r="K14" s="122">
        <v>29</v>
      </c>
      <c r="L14" s="123"/>
      <c r="M14" s="123"/>
      <c r="N14" s="123"/>
      <c r="O14" s="123"/>
      <c r="P14" s="124"/>
      <c r="Q14" s="114">
        <v>1</v>
      </c>
      <c r="R14" s="115">
        <f t="shared" si="3"/>
        <v>29</v>
      </c>
      <c r="S14" s="116">
        <v>15</v>
      </c>
      <c r="T14" s="122">
        <v>29</v>
      </c>
      <c r="U14" s="123"/>
      <c r="V14" s="123"/>
      <c r="W14" s="123"/>
      <c r="X14" s="123"/>
      <c r="Y14" s="124"/>
      <c r="Z14" s="114">
        <v>1</v>
      </c>
      <c r="AA14" s="115">
        <f t="shared" si="4"/>
        <v>29</v>
      </c>
      <c r="AB14" s="116">
        <v>15</v>
      </c>
      <c r="AC14" s="122">
        <v>25</v>
      </c>
      <c r="AD14" s="123"/>
      <c r="AE14" s="123"/>
      <c r="AF14" s="123"/>
      <c r="AG14" s="123"/>
      <c r="AH14" s="124"/>
      <c r="AI14" s="114">
        <v>1</v>
      </c>
      <c r="AJ14" s="115">
        <f t="shared" si="5"/>
        <v>25</v>
      </c>
      <c r="AK14" s="116">
        <v>15</v>
      </c>
      <c r="AL14" s="125">
        <f t="shared" si="1"/>
        <v>4</v>
      </c>
      <c r="AM14" s="126">
        <f t="shared" si="2"/>
        <v>111</v>
      </c>
      <c r="AN14" s="119">
        <f t="shared" si="6"/>
        <v>60</v>
      </c>
      <c r="AO14" s="120">
        <v>2</v>
      </c>
      <c r="AP14" s="121">
        <v>1.5</v>
      </c>
    </row>
    <row r="15" spans="1:42" ht="31.5">
      <c r="A15" s="4" t="s">
        <v>70</v>
      </c>
      <c r="B15" s="22">
        <v>28</v>
      </c>
      <c r="C15" s="22">
        <v>27</v>
      </c>
      <c r="D15" s="22">
        <v>28</v>
      </c>
      <c r="E15" s="22">
        <v>26</v>
      </c>
      <c r="F15" s="22">
        <v>25</v>
      </c>
      <c r="G15" s="62"/>
      <c r="H15" s="56">
        <v>5</v>
      </c>
      <c r="I15" s="49">
        <f t="shared" si="0"/>
        <v>134</v>
      </c>
      <c r="J15" s="178">
        <v>40</v>
      </c>
      <c r="K15" s="122">
        <v>29</v>
      </c>
      <c r="L15" s="123">
        <v>31</v>
      </c>
      <c r="M15" s="123">
        <v>29</v>
      </c>
      <c r="N15" s="123">
        <v>29</v>
      </c>
      <c r="O15" s="123">
        <v>29</v>
      </c>
      <c r="P15" s="124"/>
      <c r="Q15" s="114">
        <v>5</v>
      </c>
      <c r="R15" s="115">
        <f t="shared" si="3"/>
        <v>147</v>
      </c>
      <c r="S15" s="116">
        <v>40</v>
      </c>
      <c r="T15" s="122">
        <v>30</v>
      </c>
      <c r="U15" s="123">
        <v>30</v>
      </c>
      <c r="V15" s="123">
        <v>24</v>
      </c>
      <c r="W15" s="123">
        <v>29</v>
      </c>
      <c r="X15" s="123">
        <v>30</v>
      </c>
      <c r="Y15" s="124"/>
      <c r="Z15" s="114">
        <v>5</v>
      </c>
      <c r="AA15" s="115">
        <f t="shared" si="4"/>
        <v>143</v>
      </c>
      <c r="AB15" s="116">
        <v>40</v>
      </c>
      <c r="AC15" s="122">
        <v>28</v>
      </c>
      <c r="AD15" s="123">
        <v>30</v>
      </c>
      <c r="AE15" s="123">
        <v>30</v>
      </c>
      <c r="AF15" s="123">
        <v>30</v>
      </c>
      <c r="AG15" s="123">
        <v>19</v>
      </c>
      <c r="AH15" s="124"/>
      <c r="AI15" s="114">
        <v>5</v>
      </c>
      <c r="AJ15" s="115">
        <f>SUM(AD15:AH15,AC15)</f>
        <v>137</v>
      </c>
      <c r="AK15" s="116">
        <v>30</v>
      </c>
      <c r="AL15" s="125">
        <f t="shared" si="1"/>
        <v>20</v>
      </c>
      <c r="AM15" s="126">
        <f t="shared" si="2"/>
        <v>561</v>
      </c>
      <c r="AN15" s="119">
        <f t="shared" si="6"/>
        <v>150</v>
      </c>
      <c r="AO15" s="120">
        <v>5</v>
      </c>
      <c r="AP15" s="121">
        <v>5</v>
      </c>
    </row>
    <row r="16" spans="1:42" ht="31.5">
      <c r="A16" s="4" t="s">
        <v>71</v>
      </c>
      <c r="B16" s="22">
        <v>25</v>
      </c>
      <c r="C16" s="22">
        <v>26</v>
      </c>
      <c r="D16" s="22">
        <v>25</v>
      </c>
      <c r="E16" s="22"/>
      <c r="F16" s="22"/>
      <c r="G16" s="62"/>
      <c r="H16" s="56">
        <v>3</v>
      </c>
      <c r="I16" s="49">
        <f t="shared" si="0"/>
        <v>76</v>
      </c>
      <c r="J16" s="178">
        <v>60</v>
      </c>
      <c r="K16" s="122">
        <v>30</v>
      </c>
      <c r="L16" s="123">
        <v>30</v>
      </c>
      <c r="M16" s="123">
        <v>28</v>
      </c>
      <c r="N16" s="123"/>
      <c r="O16" s="123"/>
      <c r="P16" s="124"/>
      <c r="Q16" s="114">
        <v>3</v>
      </c>
      <c r="R16" s="115">
        <f t="shared" si="3"/>
        <v>88</v>
      </c>
      <c r="S16" s="116">
        <v>60</v>
      </c>
      <c r="T16" s="122">
        <v>22</v>
      </c>
      <c r="U16" s="123">
        <v>30</v>
      </c>
      <c r="V16" s="123">
        <v>29</v>
      </c>
      <c r="W16" s="123"/>
      <c r="X16" s="123"/>
      <c r="Y16" s="124"/>
      <c r="Z16" s="114">
        <v>3</v>
      </c>
      <c r="AA16" s="115">
        <f t="shared" si="4"/>
        <v>81</v>
      </c>
      <c r="AB16" s="116">
        <v>60</v>
      </c>
      <c r="AC16" s="122">
        <v>28</v>
      </c>
      <c r="AD16" s="123">
        <v>21</v>
      </c>
      <c r="AE16" s="123">
        <v>22</v>
      </c>
      <c r="AF16" s="123"/>
      <c r="AG16" s="123"/>
      <c r="AH16" s="124"/>
      <c r="AI16" s="114">
        <v>3</v>
      </c>
      <c r="AJ16" s="115">
        <f t="shared" si="5"/>
        <v>71</v>
      </c>
      <c r="AK16" s="116">
        <v>30</v>
      </c>
      <c r="AL16" s="125">
        <f t="shared" si="1"/>
        <v>12</v>
      </c>
      <c r="AM16" s="126">
        <f t="shared" si="2"/>
        <v>316</v>
      </c>
      <c r="AN16" s="119">
        <v>210</v>
      </c>
      <c r="AO16" s="120">
        <v>7</v>
      </c>
      <c r="AP16" s="121">
        <v>4</v>
      </c>
    </row>
    <row r="17" spans="1:42" ht="31.5" customHeight="1">
      <c r="A17" s="4" t="s">
        <v>72</v>
      </c>
      <c r="B17" s="22">
        <v>24</v>
      </c>
      <c r="C17" s="22">
        <v>22</v>
      </c>
      <c r="D17" s="22">
        <v>21</v>
      </c>
      <c r="E17" s="22"/>
      <c r="F17" s="22"/>
      <c r="G17" s="62"/>
      <c r="H17" s="56">
        <v>3</v>
      </c>
      <c r="I17" s="49">
        <f t="shared" si="0"/>
        <v>67</v>
      </c>
      <c r="J17" s="178">
        <v>30</v>
      </c>
      <c r="K17" s="122">
        <v>23</v>
      </c>
      <c r="L17" s="123">
        <v>25</v>
      </c>
      <c r="M17" s="123">
        <v>23</v>
      </c>
      <c r="N17" s="123"/>
      <c r="O17" s="123"/>
      <c r="P17" s="124"/>
      <c r="Q17" s="114">
        <v>3</v>
      </c>
      <c r="R17" s="115">
        <f t="shared" si="3"/>
        <v>71</v>
      </c>
      <c r="S17" s="116">
        <v>30</v>
      </c>
      <c r="T17" s="122">
        <v>27</v>
      </c>
      <c r="U17" s="123">
        <v>24</v>
      </c>
      <c r="V17" s="123">
        <v>19</v>
      </c>
      <c r="W17" s="123"/>
      <c r="X17" s="123"/>
      <c r="Y17" s="124"/>
      <c r="Z17" s="114">
        <v>3</v>
      </c>
      <c r="AA17" s="115">
        <f t="shared" si="4"/>
        <v>70</v>
      </c>
      <c r="AB17" s="116">
        <v>30</v>
      </c>
      <c r="AC17" s="122">
        <v>28</v>
      </c>
      <c r="AD17" s="123">
        <v>28</v>
      </c>
      <c r="AE17" s="123">
        <v>21</v>
      </c>
      <c r="AF17" s="123"/>
      <c r="AG17" s="123"/>
      <c r="AH17" s="124"/>
      <c r="AI17" s="114">
        <v>3</v>
      </c>
      <c r="AJ17" s="115">
        <f t="shared" si="5"/>
        <v>77</v>
      </c>
      <c r="AK17" s="116">
        <v>30</v>
      </c>
      <c r="AL17" s="125">
        <f t="shared" si="1"/>
        <v>12</v>
      </c>
      <c r="AM17" s="126">
        <f t="shared" si="2"/>
        <v>285</v>
      </c>
      <c r="AN17" s="119">
        <f t="shared" si="6"/>
        <v>120</v>
      </c>
      <c r="AO17" s="120">
        <v>4</v>
      </c>
      <c r="AP17" s="121">
        <v>4</v>
      </c>
    </row>
    <row r="18" spans="1:42">
      <c r="A18" s="3" t="s">
        <v>73</v>
      </c>
      <c r="B18" s="22">
        <v>22</v>
      </c>
      <c r="C18" s="22">
        <v>19</v>
      </c>
      <c r="D18" s="22"/>
      <c r="E18" s="22"/>
      <c r="F18" s="22"/>
      <c r="G18" s="62"/>
      <c r="H18" s="56">
        <v>2</v>
      </c>
      <c r="I18" s="49">
        <f t="shared" si="0"/>
        <v>41</v>
      </c>
      <c r="J18" s="178">
        <v>30</v>
      </c>
      <c r="K18" s="122">
        <v>30</v>
      </c>
      <c r="L18" s="123"/>
      <c r="M18" s="123"/>
      <c r="N18" s="123"/>
      <c r="O18" s="123"/>
      <c r="P18" s="124"/>
      <c r="Q18" s="114">
        <v>1</v>
      </c>
      <c r="R18" s="115">
        <f t="shared" si="3"/>
        <v>30</v>
      </c>
      <c r="S18" s="116">
        <v>30</v>
      </c>
      <c r="T18" s="122">
        <v>30</v>
      </c>
      <c r="U18" s="123"/>
      <c r="V18" s="123"/>
      <c r="W18" s="123"/>
      <c r="X18" s="123"/>
      <c r="Y18" s="124"/>
      <c r="Z18" s="114">
        <v>1</v>
      </c>
      <c r="AA18" s="115">
        <f t="shared" si="4"/>
        <v>30</v>
      </c>
      <c r="AB18" s="116">
        <v>30</v>
      </c>
      <c r="AC18" s="122">
        <v>25</v>
      </c>
      <c r="AD18" s="123">
        <v>16</v>
      </c>
      <c r="AE18" s="123"/>
      <c r="AF18" s="123"/>
      <c r="AG18" s="123"/>
      <c r="AH18" s="124"/>
      <c r="AI18" s="114">
        <v>2</v>
      </c>
      <c r="AJ18" s="115">
        <f t="shared" si="5"/>
        <v>41</v>
      </c>
      <c r="AK18" s="116">
        <v>30</v>
      </c>
      <c r="AL18" s="125">
        <f t="shared" si="1"/>
        <v>6</v>
      </c>
      <c r="AM18" s="126">
        <f t="shared" si="2"/>
        <v>142</v>
      </c>
      <c r="AN18" s="119">
        <f t="shared" si="6"/>
        <v>120</v>
      </c>
      <c r="AO18" s="120">
        <v>4</v>
      </c>
      <c r="AP18" s="121">
        <v>3</v>
      </c>
    </row>
    <row r="19" spans="1:42">
      <c r="A19" s="3" t="s">
        <v>74</v>
      </c>
      <c r="B19" s="22">
        <v>23</v>
      </c>
      <c r="C19" s="22">
        <v>28</v>
      </c>
      <c r="D19" s="22">
        <v>28</v>
      </c>
      <c r="E19" s="22"/>
      <c r="F19" s="22"/>
      <c r="G19" s="62"/>
      <c r="H19" s="56">
        <v>3</v>
      </c>
      <c r="I19" s="49">
        <f t="shared" si="0"/>
        <v>79</v>
      </c>
      <c r="J19" s="178">
        <v>30</v>
      </c>
      <c r="K19" s="122">
        <v>28</v>
      </c>
      <c r="L19" s="123">
        <v>22</v>
      </c>
      <c r="M19" s="123">
        <v>28</v>
      </c>
      <c r="N19" s="123"/>
      <c r="O19" s="123"/>
      <c r="P19" s="124"/>
      <c r="Q19" s="114">
        <v>3</v>
      </c>
      <c r="R19" s="115">
        <f t="shared" si="3"/>
        <v>78</v>
      </c>
      <c r="S19" s="116">
        <v>30</v>
      </c>
      <c r="T19" s="122">
        <v>28</v>
      </c>
      <c r="U19" s="123">
        <v>26</v>
      </c>
      <c r="V19" s="123">
        <v>28</v>
      </c>
      <c r="W19" s="123"/>
      <c r="X19" s="123"/>
      <c r="Y19" s="124"/>
      <c r="Z19" s="114">
        <v>3</v>
      </c>
      <c r="AA19" s="115">
        <f t="shared" si="4"/>
        <v>82</v>
      </c>
      <c r="AB19" s="116">
        <v>30</v>
      </c>
      <c r="AC19" s="122">
        <v>29</v>
      </c>
      <c r="AD19" s="123">
        <v>16</v>
      </c>
      <c r="AE19" s="123">
        <v>29</v>
      </c>
      <c r="AF19" s="123"/>
      <c r="AG19" s="123"/>
      <c r="AH19" s="124"/>
      <c r="AI19" s="114">
        <v>3</v>
      </c>
      <c r="AJ19" s="115">
        <f t="shared" si="5"/>
        <v>74</v>
      </c>
      <c r="AK19" s="116">
        <v>30</v>
      </c>
      <c r="AL19" s="125">
        <f t="shared" si="1"/>
        <v>12</v>
      </c>
      <c r="AM19" s="126">
        <f t="shared" si="2"/>
        <v>313</v>
      </c>
      <c r="AN19" s="119">
        <f t="shared" si="6"/>
        <v>120</v>
      </c>
      <c r="AO19" s="120">
        <v>4</v>
      </c>
      <c r="AP19" s="121">
        <v>4</v>
      </c>
    </row>
    <row r="20" spans="1:42">
      <c r="A20" s="3" t="s">
        <v>75</v>
      </c>
      <c r="B20" s="22">
        <v>28</v>
      </c>
      <c r="C20" s="22">
        <v>28</v>
      </c>
      <c r="D20" s="22">
        <v>25</v>
      </c>
      <c r="E20" s="22">
        <v>28</v>
      </c>
      <c r="F20" s="22"/>
      <c r="G20" s="62"/>
      <c r="H20" s="56">
        <v>4</v>
      </c>
      <c r="I20" s="49">
        <f t="shared" si="0"/>
        <v>109</v>
      </c>
      <c r="J20" s="178">
        <v>60</v>
      </c>
      <c r="K20" s="122">
        <v>30</v>
      </c>
      <c r="L20" s="123">
        <v>30</v>
      </c>
      <c r="M20" s="123">
        <v>30</v>
      </c>
      <c r="N20" s="123"/>
      <c r="O20" s="123"/>
      <c r="P20" s="124"/>
      <c r="Q20" s="114">
        <v>3</v>
      </c>
      <c r="R20" s="115">
        <f t="shared" si="3"/>
        <v>90</v>
      </c>
      <c r="S20" s="116">
        <v>60</v>
      </c>
      <c r="T20" s="122">
        <v>30</v>
      </c>
      <c r="U20" s="123">
        <v>29</v>
      </c>
      <c r="V20" s="123">
        <v>30</v>
      </c>
      <c r="W20" s="123">
        <v>28</v>
      </c>
      <c r="X20" s="123"/>
      <c r="Y20" s="124"/>
      <c r="Z20" s="114">
        <v>4</v>
      </c>
      <c r="AA20" s="115">
        <f t="shared" si="4"/>
        <v>117</v>
      </c>
      <c r="AB20" s="116">
        <v>60</v>
      </c>
      <c r="AC20" s="122">
        <v>29</v>
      </c>
      <c r="AD20" s="123">
        <v>28</v>
      </c>
      <c r="AE20" s="123">
        <v>29</v>
      </c>
      <c r="AF20" s="123">
        <v>24</v>
      </c>
      <c r="AG20" s="123"/>
      <c r="AH20" s="124"/>
      <c r="AI20" s="114">
        <v>4</v>
      </c>
      <c r="AJ20" s="115">
        <f t="shared" si="5"/>
        <v>110</v>
      </c>
      <c r="AK20" s="116">
        <v>60</v>
      </c>
      <c r="AL20" s="125">
        <f t="shared" si="1"/>
        <v>15</v>
      </c>
      <c r="AM20" s="126">
        <f t="shared" si="2"/>
        <v>426</v>
      </c>
      <c r="AN20" s="119">
        <f t="shared" si="6"/>
        <v>240</v>
      </c>
      <c r="AO20" s="120">
        <v>8</v>
      </c>
      <c r="AP20" s="121">
        <v>6</v>
      </c>
    </row>
    <row r="21" spans="1:42">
      <c r="A21" s="3" t="s">
        <v>76</v>
      </c>
      <c r="B21" s="22">
        <v>18</v>
      </c>
      <c r="C21" s="22">
        <v>18</v>
      </c>
      <c r="D21" s="22"/>
      <c r="E21" s="22"/>
      <c r="F21" s="22"/>
      <c r="G21" s="62"/>
      <c r="H21" s="56">
        <v>2</v>
      </c>
      <c r="I21" s="49">
        <f t="shared" si="0"/>
        <v>36</v>
      </c>
      <c r="J21" s="178">
        <v>15</v>
      </c>
      <c r="K21" s="122">
        <v>27</v>
      </c>
      <c r="L21" s="123"/>
      <c r="M21" s="123"/>
      <c r="N21" s="123"/>
      <c r="O21" s="123"/>
      <c r="P21" s="124"/>
      <c r="Q21" s="114">
        <v>1</v>
      </c>
      <c r="R21" s="115">
        <f t="shared" si="3"/>
        <v>27</v>
      </c>
      <c r="S21" s="116">
        <v>15</v>
      </c>
      <c r="T21" s="122">
        <v>21</v>
      </c>
      <c r="U21" s="123">
        <v>17</v>
      </c>
      <c r="V21" s="123"/>
      <c r="W21" s="123"/>
      <c r="X21" s="123"/>
      <c r="Y21" s="124"/>
      <c r="Z21" s="114">
        <v>2</v>
      </c>
      <c r="AA21" s="115">
        <f t="shared" si="4"/>
        <v>38</v>
      </c>
      <c r="AB21" s="116">
        <v>15</v>
      </c>
      <c r="AC21" s="122">
        <v>26</v>
      </c>
      <c r="AD21" s="123"/>
      <c r="AE21" s="123"/>
      <c r="AF21" s="123"/>
      <c r="AG21" s="123"/>
      <c r="AH21" s="124"/>
      <c r="AI21" s="114">
        <v>1</v>
      </c>
      <c r="AJ21" s="115">
        <f t="shared" si="5"/>
        <v>26</v>
      </c>
      <c r="AK21" s="116">
        <v>15</v>
      </c>
      <c r="AL21" s="125">
        <f t="shared" si="1"/>
        <v>6</v>
      </c>
      <c r="AM21" s="126">
        <f t="shared" si="2"/>
        <v>127</v>
      </c>
      <c r="AN21" s="119">
        <f t="shared" si="6"/>
        <v>60</v>
      </c>
      <c r="AO21" s="120">
        <v>2</v>
      </c>
      <c r="AP21" s="121">
        <v>2</v>
      </c>
    </row>
    <row r="22" spans="1:42" s="2" customFormat="1" ht="34.5" customHeight="1">
      <c r="A22" s="4" t="s">
        <v>77</v>
      </c>
      <c r="B22" s="21"/>
      <c r="C22" s="21"/>
      <c r="D22" s="21"/>
      <c r="E22" s="21"/>
      <c r="F22" s="21"/>
      <c r="G22" s="63"/>
      <c r="H22" s="56"/>
      <c r="I22" s="49">
        <f t="shared" si="0"/>
        <v>0</v>
      </c>
      <c r="J22" s="178"/>
      <c r="K22" s="127"/>
      <c r="L22" s="128"/>
      <c r="M22" s="128"/>
      <c r="N22" s="128"/>
      <c r="O22" s="128"/>
      <c r="P22" s="129"/>
      <c r="Q22" s="130"/>
      <c r="R22" s="115">
        <f t="shared" si="3"/>
        <v>0</v>
      </c>
      <c r="S22" s="116"/>
      <c r="T22" s="127"/>
      <c r="U22" s="128"/>
      <c r="V22" s="128"/>
      <c r="W22" s="128"/>
      <c r="X22" s="128"/>
      <c r="Y22" s="129"/>
      <c r="Z22" s="130"/>
      <c r="AA22" s="115">
        <f t="shared" si="4"/>
        <v>0</v>
      </c>
      <c r="AB22" s="116"/>
      <c r="AC22" s="127"/>
      <c r="AD22" s="128"/>
      <c r="AE22" s="128"/>
      <c r="AF22" s="128"/>
      <c r="AG22" s="128"/>
      <c r="AH22" s="129"/>
      <c r="AI22" s="130"/>
      <c r="AJ22" s="115">
        <f t="shared" si="5"/>
        <v>0</v>
      </c>
      <c r="AK22" s="116"/>
      <c r="AL22" s="131"/>
      <c r="AM22" s="132"/>
      <c r="AN22" s="119">
        <f t="shared" si="6"/>
        <v>0</v>
      </c>
      <c r="AO22" s="120"/>
      <c r="AP22" s="121"/>
    </row>
    <row r="23" spans="1:42" ht="22.5" customHeight="1">
      <c r="A23" s="4" t="s">
        <v>98</v>
      </c>
      <c r="B23" s="22">
        <v>20</v>
      </c>
      <c r="C23" s="22"/>
      <c r="D23" s="22"/>
      <c r="E23" s="22"/>
      <c r="F23" s="22"/>
      <c r="G23" s="62"/>
      <c r="H23" s="56">
        <v>1</v>
      </c>
      <c r="I23" s="49">
        <f t="shared" si="0"/>
        <v>20</v>
      </c>
      <c r="J23" s="178">
        <v>15</v>
      </c>
      <c r="K23" s="122">
        <v>27</v>
      </c>
      <c r="L23" s="123"/>
      <c r="M23" s="123"/>
      <c r="N23" s="123"/>
      <c r="O23" s="123"/>
      <c r="P23" s="124"/>
      <c r="Q23" s="114">
        <v>1</v>
      </c>
      <c r="R23" s="115">
        <f t="shared" si="3"/>
        <v>27</v>
      </c>
      <c r="S23" s="116">
        <v>15</v>
      </c>
      <c r="T23" s="122">
        <v>20</v>
      </c>
      <c r="U23" s="123"/>
      <c r="V23" s="123"/>
      <c r="W23" s="123"/>
      <c r="X23" s="123"/>
      <c r="Y23" s="124"/>
      <c r="Z23" s="114">
        <v>1</v>
      </c>
      <c r="AA23" s="115">
        <f t="shared" si="4"/>
        <v>20</v>
      </c>
      <c r="AB23" s="116">
        <v>15</v>
      </c>
      <c r="AC23" s="122">
        <v>29</v>
      </c>
      <c r="AD23" s="123"/>
      <c r="AE23" s="123"/>
      <c r="AF23" s="123"/>
      <c r="AG23" s="123"/>
      <c r="AH23" s="124"/>
      <c r="AI23" s="114">
        <v>1</v>
      </c>
      <c r="AJ23" s="115">
        <f t="shared" si="5"/>
        <v>29</v>
      </c>
      <c r="AK23" s="116">
        <v>15</v>
      </c>
      <c r="AL23" s="125">
        <f t="shared" ref="AL23:AM27" si="7">SUM(H23,Q23,Z23,AI23)</f>
        <v>4</v>
      </c>
      <c r="AM23" s="126">
        <f t="shared" si="7"/>
        <v>96</v>
      </c>
      <c r="AN23" s="119">
        <f t="shared" si="6"/>
        <v>60</v>
      </c>
      <c r="AO23" s="120">
        <v>2</v>
      </c>
      <c r="AP23" s="121">
        <v>1.5</v>
      </c>
    </row>
    <row r="24" spans="1:42" s="2" customFormat="1">
      <c r="A24" s="4" t="s">
        <v>10</v>
      </c>
      <c r="B24" s="21">
        <v>14</v>
      </c>
      <c r="C24" s="21"/>
      <c r="D24" s="21"/>
      <c r="E24" s="21"/>
      <c r="F24" s="21"/>
      <c r="G24" s="63"/>
      <c r="H24" s="56">
        <v>1</v>
      </c>
      <c r="I24" s="49">
        <f t="shared" si="0"/>
        <v>14</v>
      </c>
      <c r="J24" s="178"/>
      <c r="K24" s="127">
        <v>19</v>
      </c>
      <c r="L24" s="128"/>
      <c r="M24" s="128"/>
      <c r="N24" s="128"/>
      <c r="O24" s="128"/>
      <c r="P24" s="129"/>
      <c r="Q24" s="130">
        <v>1</v>
      </c>
      <c r="R24" s="115">
        <f t="shared" si="3"/>
        <v>19</v>
      </c>
      <c r="S24" s="116">
        <v>14</v>
      </c>
      <c r="T24" s="127">
        <v>18</v>
      </c>
      <c r="U24" s="128"/>
      <c r="V24" s="128"/>
      <c r="W24" s="128"/>
      <c r="X24" s="128"/>
      <c r="Y24" s="129"/>
      <c r="Z24" s="130">
        <v>1</v>
      </c>
      <c r="AA24" s="115">
        <f t="shared" si="4"/>
        <v>18</v>
      </c>
      <c r="AB24" s="116">
        <v>16</v>
      </c>
      <c r="AC24" s="127">
        <v>9</v>
      </c>
      <c r="AD24" s="128"/>
      <c r="AE24" s="128"/>
      <c r="AF24" s="128"/>
      <c r="AG24" s="128"/>
      <c r="AH24" s="129"/>
      <c r="AI24" s="130">
        <v>1</v>
      </c>
      <c r="AJ24" s="115">
        <f t="shared" si="5"/>
        <v>9</v>
      </c>
      <c r="AK24" s="116"/>
      <c r="AL24" s="131">
        <f t="shared" si="7"/>
        <v>4</v>
      </c>
      <c r="AM24" s="132">
        <f t="shared" si="7"/>
        <v>60</v>
      </c>
      <c r="AN24" s="119">
        <f t="shared" si="6"/>
        <v>30</v>
      </c>
      <c r="AO24" s="120">
        <v>1</v>
      </c>
      <c r="AP24" s="121">
        <v>0.75</v>
      </c>
    </row>
    <row r="25" spans="1:42" ht="19.5" customHeight="1">
      <c r="A25" s="4" t="s">
        <v>99</v>
      </c>
      <c r="B25" s="22">
        <v>16</v>
      </c>
      <c r="C25" s="22"/>
      <c r="D25" s="22"/>
      <c r="E25" s="22"/>
      <c r="F25" s="22"/>
      <c r="G25" s="62"/>
      <c r="H25" s="56">
        <v>1</v>
      </c>
      <c r="I25" s="49">
        <f t="shared" si="0"/>
        <v>16</v>
      </c>
      <c r="J25" s="178">
        <v>15</v>
      </c>
      <c r="K25" s="122">
        <v>13</v>
      </c>
      <c r="L25" s="123"/>
      <c r="M25" s="123"/>
      <c r="N25" s="123"/>
      <c r="O25" s="123"/>
      <c r="P25" s="124"/>
      <c r="Q25" s="114">
        <v>1</v>
      </c>
      <c r="R25" s="115">
        <f t="shared" si="3"/>
        <v>13</v>
      </c>
      <c r="S25" s="116">
        <v>12</v>
      </c>
      <c r="T25" s="122">
        <v>16</v>
      </c>
      <c r="U25" s="123"/>
      <c r="V25" s="123"/>
      <c r="W25" s="123"/>
      <c r="X25" s="123"/>
      <c r="Y25" s="124"/>
      <c r="Z25" s="114">
        <v>1</v>
      </c>
      <c r="AA25" s="115">
        <f t="shared" si="4"/>
        <v>16</v>
      </c>
      <c r="AB25" s="116">
        <v>15</v>
      </c>
      <c r="AC25" s="122">
        <v>19</v>
      </c>
      <c r="AD25" s="123"/>
      <c r="AE25" s="123"/>
      <c r="AF25" s="123"/>
      <c r="AG25" s="123"/>
      <c r="AH25" s="124"/>
      <c r="AI25" s="114">
        <v>1</v>
      </c>
      <c r="AJ25" s="115">
        <f t="shared" si="5"/>
        <v>19</v>
      </c>
      <c r="AK25" s="116">
        <v>18</v>
      </c>
      <c r="AL25" s="125">
        <f t="shared" si="7"/>
        <v>4</v>
      </c>
      <c r="AM25" s="126">
        <f t="shared" si="7"/>
        <v>64</v>
      </c>
      <c r="AN25" s="119">
        <f t="shared" si="6"/>
        <v>60</v>
      </c>
      <c r="AO25" s="120">
        <v>2</v>
      </c>
      <c r="AP25" s="121">
        <v>1</v>
      </c>
    </row>
    <row r="26" spans="1:42">
      <c r="A26" s="3" t="s">
        <v>9</v>
      </c>
      <c r="B26" s="22">
        <v>17</v>
      </c>
      <c r="C26" s="22">
        <v>18</v>
      </c>
      <c r="D26" s="22"/>
      <c r="E26" s="22"/>
      <c r="F26" s="22"/>
      <c r="G26" s="62"/>
      <c r="H26" s="56">
        <v>2</v>
      </c>
      <c r="I26" s="49">
        <f t="shared" si="0"/>
        <v>35</v>
      </c>
      <c r="J26" s="178"/>
      <c r="K26" s="122">
        <v>21</v>
      </c>
      <c r="L26" s="123">
        <v>20</v>
      </c>
      <c r="M26" s="123"/>
      <c r="N26" s="123"/>
      <c r="O26" s="123"/>
      <c r="P26" s="124"/>
      <c r="Q26" s="114">
        <v>2</v>
      </c>
      <c r="R26" s="115">
        <f t="shared" si="3"/>
        <v>41</v>
      </c>
      <c r="S26" s="116"/>
      <c r="T26" s="122">
        <v>20</v>
      </c>
      <c r="U26" s="123">
        <v>21</v>
      </c>
      <c r="V26" s="123"/>
      <c r="W26" s="123"/>
      <c r="X26" s="123"/>
      <c r="Y26" s="124"/>
      <c r="Z26" s="114">
        <v>2</v>
      </c>
      <c r="AA26" s="115">
        <f t="shared" si="4"/>
        <v>41</v>
      </c>
      <c r="AB26" s="116">
        <v>15</v>
      </c>
      <c r="AC26" s="122">
        <v>24</v>
      </c>
      <c r="AD26" s="123">
        <v>25</v>
      </c>
      <c r="AE26" s="123"/>
      <c r="AF26" s="123"/>
      <c r="AG26" s="123"/>
      <c r="AH26" s="124"/>
      <c r="AI26" s="114">
        <v>2</v>
      </c>
      <c r="AJ26" s="115">
        <f t="shared" si="5"/>
        <v>49</v>
      </c>
      <c r="AK26" s="116">
        <v>15</v>
      </c>
      <c r="AL26" s="125">
        <f t="shared" si="7"/>
        <v>8</v>
      </c>
      <c r="AM26" s="126">
        <f t="shared" si="7"/>
        <v>166</v>
      </c>
      <c r="AN26" s="119">
        <f t="shared" si="6"/>
        <v>30</v>
      </c>
      <c r="AO26" s="120">
        <v>1</v>
      </c>
      <c r="AP26" s="121">
        <v>1</v>
      </c>
    </row>
    <row r="27" spans="1:42">
      <c r="A27" s="3" t="s">
        <v>8</v>
      </c>
      <c r="B27" s="22">
        <v>15</v>
      </c>
      <c r="C27" s="22"/>
      <c r="D27" s="22"/>
      <c r="E27" s="22"/>
      <c r="F27" s="22"/>
      <c r="G27" s="62"/>
      <c r="H27" s="56">
        <v>1</v>
      </c>
      <c r="I27" s="49">
        <f t="shared" si="0"/>
        <v>15</v>
      </c>
      <c r="J27" s="178"/>
      <c r="K27" s="122">
        <v>21</v>
      </c>
      <c r="L27" s="123"/>
      <c r="M27" s="123"/>
      <c r="N27" s="123"/>
      <c r="O27" s="123"/>
      <c r="P27" s="124"/>
      <c r="Q27" s="114">
        <v>1</v>
      </c>
      <c r="R27" s="115">
        <f t="shared" si="3"/>
        <v>21</v>
      </c>
      <c r="S27" s="116"/>
      <c r="T27" s="122">
        <v>16</v>
      </c>
      <c r="U27" s="123"/>
      <c r="V27" s="123"/>
      <c r="W27" s="123"/>
      <c r="X27" s="123"/>
      <c r="Y27" s="124"/>
      <c r="Z27" s="114">
        <v>1</v>
      </c>
      <c r="AA27" s="115">
        <f t="shared" si="4"/>
        <v>16</v>
      </c>
      <c r="AB27" s="116">
        <v>10</v>
      </c>
      <c r="AC27" s="122">
        <v>27</v>
      </c>
      <c r="AD27" s="123"/>
      <c r="AE27" s="123"/>
      <c r="AF27" s="123"/>
      <c r="AG27" s="123"/>
      <c r="AH27" s="124"/>
      <c r="AI27" s="114">
        <v>1</v>
      </c>
      <c r="AJ27" s="115">
        <f t="shared" si="5"/>
        <v>27</v>
      </c>
      <c r="AK27" s="116">
        <v>20</v>
      </c>
      <c r="AL27" s="125">
        <f t="shared" si="7"/>
        <v>4</v>
      </c>
      <c r="AM27" s="126">
        <f t="shared" si="7"/>
        <v>79</v>
      </c>
      <c r="AN27" s="119">
        <f t="shared" si="6"/>
        <v>30</v>
      </c>
      <c r="AO27" s="120">
        <v>1</v>
      </c>
      <c r="AP27" s="121">
        <v>0.75</v>
      </c>
    </row>
    <row r="28" spans="1:42" s="2" customFormat="1" ht="15.75" customHeight="1">
      <c r="A28" s="4" t="s">
        <v>100</v>
      </c>
      <c r="B28" s="21"/>
      <c r="C28" s="21"/>
      <c r="D28" s="21"/>
      <c r="E28" s="21"/>
      <c r="F28" s="21"/>
      <c r="G28" s="63"/>
      <c r="H28" s="56"/>
      <c r="I28" s="49">
        <f t="shared" si="0"/>
        <v>0</v>
      </c>
      <c r="J28" s="178"/>
      <c r="K28" s="127"/>
      <c r="L28" s="128"/>
      <c r="M28" s="128"/>
      <c r="N28" s="128"/>
      <c r="O28" s="128"/>
      <c r="P28" s="129"/>
      <c r="Q28" s="130"/>
      <c r="R28" s="115">
        <f t="shared" si="3"/>
        <v>0</v>
      </c>
      <c r="S28" s="116"/>
      <c r="T28" s="127"/>
      <c r="U28" s="128"/>
      <c r="V28" s="128"/>
      <c r="W28" s="128"/>
      <c r="X28" s="128"/>
      <c r="Y28" s="129"/>
      <c r="Z28" s="130"/>
      <c r="AA28" s="115">
        <f t="shared" si="4"/>
        <v>0</v>
      </c>
      <c r="AB28" s="116"/>
      <c r="AC28" s="127"/>
      <c r="AD28" s="128"/>
      <c r="AE28" s="128"/>
      <c r="AF28" s="128"/>
      <c r="AG28" s="128"/>
      <c r="AH28" s="129"/>
      <c r="AI28" s="130"/>
      <c r="AJ28" s="115">
        <f t="shared" si="5"/>
        <v>0</v>
      </c>
      <c r="AK28" s="116"/>
      <c r="AL28" s="131"/>
      <c r="AM28" s="132"/>
      <c r="AN28" s="119">
        <f t="shared" si="6"/>
        <v>0</v>
      </c>
      <c r="AO28" s="120"/>
      <c r="AP28" s="121"/>
    </row>
    <row r="29" spans="1:42" ht="16.5" thickBot="1">
      <c r="A29" s="15" t="s">
        <v>0</v>
      </c>
      <c r="B29" s="23">
        <v>12</v>
      </c>
      <c r="C29" s="23"/>
      <c r="D29" s="23"/>
      <c r="E29" s="23"/>
      <c r="F29" s="23"/>
      <c r="G29" s="64"/>
      <c r="H29" s="56">
        <v>1</v>
      </c>
      <c r="I29" s="49">
        <f t="shared" si="0"/>
        <v>12</v>
      </c>
      <c r="J29" s="179"/>
      <c r="K29" s="134">
        <v>10</v>
      </c>
      <c r="L29" s="135"/>
      <c r="M29" s="135"/>
      <c r="N29" s="135"/>
      <c r="O29" s="135"/>
      <c r="P29" s="136"/>
      <c r="Q29" s="137">
        <v>1</v>
      </c>
      <c r="R29" s="138">
        <f t="shared" si="3"/>
        <v>10</v>
      </c>
      <c r="S29" s="133"/>
      <c r="T29" s="134">
        <v>11</v>
      </c>
      <c r="U29" s="135"/>
      <c r="V29" s="135"/>
      <c r="W29" s="135"/>
      <c r="X29" s="135"/>
      <c r="Y29" s="136"/>
      <c r="Z29" s="137">
        <v>1</v>
      </c>
      <c r="AA29" s="138">
        <f t="shared" si="4"/>
        <v>11</v>
      </c>
      <c r="AB29" s="133"/>
      <c r="AC29" s="134">
        <v>7</v>
      </c>
      <c r="AD29" s="135"/>
      <c r="AE29" s="135"/>
      <c r="AF29" s="135"/>
      <c r="AG29" s="135"/>
      <c r="AH29" s="136"/>
      <c r="AI29" s="137">
        <v>1</v>
      </c>
      <c r="AJ29" s="138">
        <f t="shared" si="5"/>
        <v>7</v>
      </c>
      <c r="AK29" s="133"/>
      <c r="AL29" s="139">
        <f>SUM(H29,Q29,Z29,AI29)</f>
        <v>4</v>
      </c>
      <c r="AM29" s="140">
        <f>SUM(I29,R29,AA29,AJ29)</f>
        <v>40</v>
      </c>
      <c r="AN29" s="119">
        <f t="shared" si="6"/>
        <v>0</v>
      </c>
      <c r="AO29" s="141"/>
      <c r="AP29" s="142"/>
    </row>
    <row r="30" spans="1:42" s="78" customFormat="1" ht="20.25" customHeight="1" thickBot="1">
      <c r="A30" s="16" t="s">
        <v>59</v>
      </c>
      <c r="B30" s="13">
        <f>SUM(B12:B29)</f>
        <v>346</v>
      </c>
      <c r="C30" s="13">
        <f t="shared" ref="C30:AL30" si="8">SUM(C12:C29)</f>
        <v>236</v>
      </c>
      <c r="D30" s="13">
        <f t="shared" si="8"/>
        <v>155</v>
      </c>
      <c r="E30" s="13">
        <f t="shared" si="8"/>
        <v>76</v>
      </c>
      <c r="F30" s="13">
        <f t="shared" si="8"/>
        <v>25</v>
      </c>
      <c r="G30" s="51">
        <f t="shared" si="8"/>
        <v>28</v>
      </c>
      <c r="H30" s="72">
        <f>SUM(H12:H29)</f>
        <v>37</v>
      </c>
      <c r="I30" s="79">
        <f t="shared" si="8"/>
        <v>866</v>
      </c>
      <c r="J30" s="180">
        <f>SUM(J12:J29)</f>
        <v>380</v>
      </c>
      <c r="K30" s="71">
        <f t="shared" si="8"/>
        <v>397</v>
      </c>
      <c r="L30" s="13">
        <f t="shared" si="8"/>
        <v>217</v>
      </c>
      <c r="M30" s="13">
        <f t="shared" si="8"/>
        <v>196</v>
      </c>
      <c r="N30" s="13">
        <f t="shared" si="8"/>
        <v>58</v>
      </c>
      <c r="O30" s="13">
        <f t="shared" si="8"/>
        <v>29</v>
      </c>
      <c r="P30" s="51">
        <f t="shared" si="8"/>
        <v>29</v>
      </c>
      <c r="Q30" s="53">
        <f>SUM(Q12:Q29)</f>
        <v>35</v>
      </c>
      <c r="R30" s="13">
        <f t="shared" si="8"/>
        <v>926</v>
      </c>
      <c r="S30" s="104">
        <f>SUM(S12:S29)</f>
        <v>391</v>
      </c>
      <c r="T30" s="71">
        <f t="shared" si="8"/>
        <v>374</v>
      </c>
      <c r="U30" s="13">
        <f t="shared" si="8"/>
        <v>238</v>
      </c>
      <c r="V30" s="13">
        <f t="shared" si="8"/>
        <v>161</v>
      </c>
      <c r="W30" s="13">
        <f t="shared" si="8"/>
        <v>87</v>
      </c>
      <c r="X30" s="13">
        <f t="shared" si="8"/>
        <v>30</v>
      </c>
      <c r="Y30" s="13">
        <f t="shared" si="8"/>
        <v>30</v>
      </c>
      <c r="Z30" s="53">
        <f t="shared" si="8"/>
        <v>36</v>
      </c>
      <c r="AA30" s="13">
        <f t="shared" si="8"/>
        <v>920</v>
      </c>
      <c r="AB30" s="104">
        <f>SUM(AB12:AB29)</f>
        <v>421</v>
      </c>
      <c r="AC30" s="71">
        <f t="shared" si="8"/>
        <v>380</v>
      </c>
      <c r="AD30" s="13">
        <f t="shared" si="8"/>
        <v>220</v>
      </c>
      <c r="AE30" s="13">
        <f t="shared" si="8"/>
        <v>189</v>
      </c>
      <c r="AF30" s="13">
        <f t="shared" si="8"/>
        <v>54</v>
      </c>
      <c r="AG30" s="13">
        <f t="shared" si="8"/>
        <v>19</v>
      </c>
      <c r="AH30" s="51">
        <f t="shared" si="8"/>
        <v>31</v>
      </c>
      <c r="AI30" s="53">
        <f t="shared" si="8"/>
        <v>36</v>
      </c>
      <c r="AJ30" s="13">
        <f t="shared" si="8"/>
        <v>893</v>
      </c>
      <c r="AK30" s="104">
        <f>SUM(AK12:AK29)</f>
        <v>368</v>
      </c>
      <c r="AL30" s="82">
        <f t="shared" si="8"/>
        <v>144</v>
      </c>
      <c r="AM30" s="83">
        <f>SUM(AM12:AM29)</f>
        <v>3605</v>
      </c>
      <c r="AN30" s="108">
        <f>SUM(AN12:AN29)</f>
        <v>1560</v>
      </c>
      <c r="AO30" s="109">
        <f>SUM(AO12:AO29)</f>
        <v>52</v>
      </c>
      <c r="AP30" s="110">
        <f>SUM(AP12:AP29)</f>
        <v>43.5</v>
      </c>
    </row>
    <row r="31" spans="1:42" ht="15.75" customHeight="1" thickBot="1">
      <c r="A31" s="1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</row>
    <row r="32" spans="1:42">
      <c r="A32" s="27" t="s">
        <v>79</v>
      </c>
      <c r="B32" s="28"/>
      <c r="C32" s="28"/>
      <c r="D32" s="28"/>
      <c r="E32" s="28"/>
      <c r="F32" s="28"/>
      <c r="G32" s="61"/>
      <c r="H32" s="66"/>
      <c r="I32" s="29"/>
      <c r="J32" s="30"/>
      <c r="K32" s="67"/>
      <c r="L32" s="28"/>
      <c r="M32" s="28"/>
      <c r="N32" s="28"/>
      <c r="O32" s="28"/>
      <c r="P32" s="61"/>
      <c r="Q32" s="66"/>
      <c r="R32" s="29"/>
      <c r="S32" s="30"/>
      <c r="T32" s="67"/>
      <c r="U32" s="28"/>
      <c r="V32" s="28"/>
      <c r="W32" s="28"/>
      <c r="X32" s="28"/>
      <c r="Y32" s="61"/>
      <c r="Z32" s="66"/>
      <c r="AA32" s="29"/>
      <c r="AB32" s="30"/>
      <c r="AC32" s="67"/>
      <c r="AD32" s="28"/>
      <c r="AE32" s="28"/>
      <c r="AF32" s="28"/>
      <c r="AG32" s="28"/>
      <c r="AH32" s="61"/>
      <c r="AI32" s="66"/>
      <c r="AJ32" s="29"/>
      <c r="AK32" s="30"/>
      <c r="AL32" s="94"/>
      <c r="AM32" s="95"/>
      <c r="AN32" s="24"/>
    </row>
    <row r="33" spans="1:40" ht="31.5">
      <c r="A33" s="37" t="s">
        <v>102</v>
      </c>
      <c r="B33" s="33"/>
      <c r="C33" s="33"/>
      <c r="D33" s="33"/>
      <c r="E33" s="33"/>
      <c r="F33" s="33"/>
      <c r="G33" s="84"/>
      <c r="H33" s="55"/>
      <c r="I33" s="34"/>
      <c r="J33" s="52"/>
      <c r="K33" s="87"/>
      <c r="L33" s="33"/>
      <c r="M33" s="33"/>
      <c r="N33" s="33"/>
      <c r="O33" s="33"/>
      <c r="P33" s="84"/>
      <c r="Q33" s="55"/>
      <c r="R33" s="34"/>
      <c r="S33" s="52"/>
      <c r="T33" s="87"/>
      <c r="U33" s="33"/>
      <c r="V33" s="33"/>
      <c r="W33" s="33"/>
      <c r="X33" s="33"/>
      <c r="Y33" s="84"/>
      <c r="Z33" s="55"/>
      <c r="AA33" s="34"/>
      <c r="AB33" s="52"/>
      <c r="AC33" s="87"/>
      <c r="AD33" s="33"/>
      <c r="AE33" s="33"/>
      <c r="AF33" s="33"/>
      <c r="AG33" s="33"/>
      <c r="AH33" s="84"/>
      <c r="AI33" s="55"/>
      <c r="AJ33" s="34"/>
      <c r="AK33" s="52"/>
      <c r="AL33" s="96"/>
      <c r="AM33" s="97"/>
      <c r="AN33" s="31"/>
    </row>
    <row r="34" spans="1:40">
      <c r="A34" s="3" t="s">
        <v>67</v>
      </c>
      <c r="B34" s="22">
        <v>1</v>
      </c>
      <c r="C34" s="22"/>
      <c r="D34" s="22"/>
      <c r="E34" s="22"/>
      <c r="F34" s="22"/>
      <c r="G34" s="62"/>
      <c r="H34" s="56">
        <v>1</v>
      </c>
      <c r="I34" s="34">
        <f t="shared" ref="I34:I40" si="9">SUM(B34:G34)</f>
        <v>1</v>
      </c>
      <c r="J34" s="49"/>
      <c r="K34" s="68">
        <v>2</v>
      </c>
      <c r="L34" s="22"/>
      <c r="M34" s="22">
        <v>1</v>
      </c>
      <c r="N34" s="22"/>
      <c r="O34" s="22"/>
      <c r="P34" s="62"/>
      <c r="Q34" s="56">
        <v>2</v>
      </c>
      <c r="R34" s="34">
        <f t="shared" ref="R34:R43" si="10">SUM(K34:P34)</f>
        <v>3</v>
      </c>
      <c r="S34" s="49"/>
      <c r="T34" s="68"/>
      <c r="U34" s="22"/>
      <c r="V34" s="22"/>
      <c r="W34" s="22"/>
      <c r="X34" s="22"/>
      <c r="Y34" s="62"/>
      <c r="Z34" s="56"/>
      <c r="AA34" s="34"/>
      <c r="AB34" s="49"/>
      <c r="AC34" s="68"/>
      <c r="AD34" s="22"/>
      <c r="AE34" s="22"/>
      <c r="AF34" s="22"/>
      <c r="AG34" s="22"/>
      <c r="AH34" s="62"/>
      <c r="AI34" s="56"/>
      <c r="AJ34" s="34"/>
      <c r="AK34" s="49"/>
      <c r="AL34" s="96">
        <f t="shared" ref="AL34:AL45" si="11">SUM(H34,Q34,Z34,AI34)</f>
        <v>3</v>
      </c>
      <c r="AM34" s="97">
        <f t="shared" ref="AM34:AM45" si="12">SUM(I34,R34,AA34,AJ34)</f>
        <v>4</v>
      </c>
      <c r="AN34" s="31"/>
    </row>
    <row r="35" spans="1:40">
      <c r="A35" s="3" t="s">
        <v>68</v>
      </c>
      <c r="B35" s="22"/>
      <c r="C35" s="22"/>
      <c r="D35" s="22"/>
      <c r="E35" s="22"/>
      <c r="F35" s="22"/>
      <c r="G35" s="62"/>
      <c r="H35" s="56"/>
      <c r="I35" s="34"/>
      <c r="J35" s="49"/>
      <c r="K35" s="68"/>
      <c r="L35" s="22"/>
      <c r="M35" s="22"/>
      <c r="N35" s="22"/>
      <c r="O35" s="22"/>
      <c r="P35" s="62"/>
      <c r="Q35" s="56"/>
      <c r="R35" s="34"/>
      <c r="S35" s="49"/>
      <c r="T35" s="68"/>
      <c r="U35" s="22"/>
      <c r="V35" s="22"/>
      <c r="W35" s="22"/>
      <c r="X35" s="22"/>
      <c r="Y35" s="62"/>
      <c r="Z35" s="56"/>
      <c r="AA35" s="34"/>
      <c r="AB35" s="49"/>
      <c r="AC35" s="68">
        <v>2</v>
      </c>
      <c r="AD35" s="22"/>
      <c r="AE35" s="22"/>
      <c r="AF35" s="22"/>
      <c r="AG35" s="22"/>
      <c r="AH35" s="62"/>
      <c r="AI35" s="56">
        <v>1</v>
      </c>
      <c r="AJ35" s="34">
        <f>SUM(AC35:AH35)</f>
        <v>2</v>
      </c>
      <c r="AK35" s="49"/>
      <c r="AL35" s="96">
        <f t="shared" si="11"/>
        <v>1</v>
      </c>
      <c r="AM35" s="97">
        <f t="shared" si="12"/>
        <v>2</v>
      </c>
      <c r="AN35" s="31"/>
    </row>
    <row r="36" spans="1:40" ht="31.5">
      <c r="A36" s="4" t="s">
        <v>70</v>
      </c>
      <c r="B36" s="22"/>
      <c r="C36" s="22"/>
      <c r="D36" s="22"/>
      <c r="E36" s="22"/>
      <c r="F36" s="22">
        <v>1</v>
      </c>
      <c r="G36" s="62"/>
      <c r="H36" s="56">
        <v>1</v>
      </c>
      <c r="I36" s="34">
        <f t="shared" si="9"/>
        <v>1</v>
      </c>
      <c r="J36" s="49"/>
      <c r="K36" s="68"/>
      <c r="L36" s="22"/>
      <c r="M36" s="22"/>
      <c r="N36" s="22">
        <v>1</v>
      </c>
      <c r="O36" s="22">
        <v>1</v>
      </c>
      <c r="P36" s="62"/>
      <c r="Q36" s="56">
        <v>2</v>
      </c>
      <c r="R36" s="34">
        <f t="shared" si="10"/>
        <v>2</v>
      </c>
      <c r="S36" s="49"/>
      <c r="T36" s="68"/>
      <c r="U36" s="22"/>
      <c r="V36" s="22">
        <v>1</v>
      </c>
      <c r="W36" s="22"/>
      <c r="X36" s="22"/>
      <c r="Y36" s="62"/>
      <c r="Z36" s="56">
        <v>1</v>
      </c>
      <c r="AA36" s="34">
        <f t="shared" ref="AA36:AA45" si="13">SUM(T36:Y36)</f>
        <v>1</v>
      </c>
      <c r="AB36" s="49"/>
      <c r="AC36" s="68"/>
      <c r="AD36" s="22"/>
      <c r="AE36" s="22"/>
      <c r="AF36" s="22"/>
      <c r="AG36" s="22"/>
      <c r="AH36" s="62"/>
      <c r="AI36" s="56"/>
      <c r="AJ36" s="34"/>
      <c r="AK36" s="49"/>
      <c r="AL36" s="96">
        <f t="shared" si="11"/>
        <v>4</v>
      </c>
      <c r="AM36" s="97">
        <f t="shared" si="12"/>
        <v>4</v>
      </c>
      <c r="AN36" s="31"/>
    </row>
    <row r="37" spans="1:40" ht="31.5">
      <c r="A37" s="4" t="s">
        <v>71</v>
      </c>
      <c r="B37" s="22"/>
      <c r="C37" s="22">
        <v>1</v>
      </c>
      <c r="D37" s="22">
        <v>1</v>
      </c>
      <c r="E37" s="22"/>
      <c r="F37" s="22"/>
      <c r="G37" s="62"/>
      <c r="H37" s="56">
        <v>2</v>
      </c>
      <c r="I37" s="34">
        <f t="shared" si="9"/>
        <v>2</v>
      </c>
      <c r="J37" s="49"/>
      <c r="K37" s="68"/>
      <c r="L37" s="22">
        <v>1</v>
      </c>
      <c r="M37" s="22">
        <v>1</v>
      </c>
      <c r="N37" s="22"/>
      <c r="O37" s="22"/>
      <c r="P37" s="62"/>
      <c r="Q37" s="56">
        <v>2</v>
      </c>
      <c r="R37" s="34">
        <f t="shared" si="10"/>
        <v>2</v>
      </c>
      <c r="S37" s="49"/>
      <c r="T37" s="68">
        <v>1</v>
      </c>
      <c r="U37" s="22"/>
      <c r="V37" s="22">
        <v>1</v>
      </c>
      <c r="W37" s="22"/>
      <c r="X37" s="22"/>
      <c r="Y37" s="62"/>
      <c r="Z37" s="56">
        <v>2</v>
      </c>
      <c r="AA37" s="34">
        <f t="shared" si="13"/>
        <v>2</v>
      </c>
      <c r="AB37" s="49"/>
      <c r="AC37" s="68"/>
      <c r="AD37" s="22"/>
      <c r="AE37" s="22"/>
      <c r="AF37" s="22"/>
      <c r="AG37" s="22"/>
      <c r="AH37" s="62"/>
      <c r="AI37" s="56"/>
      <c r="AJ37" s="34"/>
      <c r="AK37" s="49"/>
      <c r="AL37" s="96">
        <f t="shared" si="11"/>
        <v>6</v>
      </c>
      <c r="AM37" s="97">
        <f t="shared" si="12"/>
        <v>6</v>
      </c>
      <c r="AN37" s="31"/>
    </row>
    <row r="38" spans="1:40" ht="31.5">
      <c r="A38" s="4" t="s">
        <v>72</v>
      </c>
      <c r="B38" s="22"/>
      <c r="C38" s="22">
        <v>1</v>
      </c>
      <c r="D38" s="22">
        <v>1</v>
      </c>
      <c r="E38" s="22"/>
      <c r="F38" s="22"/>
      <c r="G38" s="62"/>
      <c r="H38" s="56">
        <v>2</v>
      </c>
      <c r="I38" s="34">
        <f t="shared" si="9"/>
        <v>2</v>
      </c>
      <c r="J38" s="49"/>
      <c r="K38" s="68"/>
      <c r="L38" s="22"/>
      <c r="M38" s="22">
        <v>1</v>
      </c>
      <c r="N38" s="22"/>
      <c r="O38" s="22"/>
      <c r="P38" s="62"/>
      <c r="Q38" s="56">
        <v>1</v>
      </c>
      <c r="R38" s="34">
        <f t="shared" si="10"/>
        <v>1</v>
      </c>
      <c r="S38" s="49"/>
      <c r="T38" s="68"/>
      <c r="U38" s="22"/>
      <c r="V38" s="22"/>
      <c r="W38" s="22"/>
      <c r="X38" s="22"/>
      <c r="Y38" s="62"/>
      <c r="Z38" s="56"/>
      <c r="AA38" s="34"/>
      <c r="AB38" s="49"/>
      <c r="AC38" s="68"/>
      <c r="AD38" s="22"/>
      <c r="AE38" s="22">
        <v>1</v>
      </c>
      <c r="AF38" s="22"/>
      <c r="AG38" s="22"/>
      <c r="AH38" s="62"/>
      <c r="AI38" s="56">
        <v>1</v>
      </c>
      <c r="AJ38" s="34">
        <f>SUM(AC38:AH38)</f>
        <v>1</v>
      </c>
      <c r="AK38" s="49"/>
      <c r="AL38" s="96">
        <f t="shared" si="11"/>
        <v>4</v>
      </c>
      <c r="AM38" s="97">
        <f t="shared" si="12"/>
        <v>4</v>
      </c>
      <c r="AN38" s="31"/>
    </row>
    <row r="39" spans="1:40">
      <c r="A39" s="3" t="s">
        <v>73</v>
      </c>
      <c r="B39" s="22"/>
      <c r="C39" s="22"/>
      <c r="D39" s="22"/>
      <c r="E39" s="22"/>
      <c r="F39" s="22"/>
      <c r="G39" s="62"/>
      <c r="H39" s="56"/>
      <c r="I39" s="34"/>
      <c r="J39" s="49"/>
      <c r="K39" s="68"/>
      <c r="L39" s="22"/>
      <c r="M39" s="22"/>
      <c r="N39" s="22"/>
      <c r="O39" s="22"/>
      <c r="P39" s="62"/>
      <c r="Q39" s="56"/>
      <c r="R39" s="34"/>
      <c r="S39" s="49"/>
      <c r="T39" s="68">
        <v>1</v>
      </c>
      <c r="U39" s="22"/>
      <c r="V39" s="22"/>
      <c r="W39" s="22"/>
      <c r="X39" s="22"/>
      <c r="Y39" s="62"/>
      <c r="Z39" s="56">
        <v>1</v>
      </c>
      <c r="AA39" s="34">
        <f t="shared" si="13"/>
        <v>1</v>
      </c>
      <c r="AB39" s="49"/>
      <c r="AC39" s="68">
        <v>1</v>
      </c>
      <c r="AD39" s="22"/>
      <c r="AE39" s="22"/>
      <c r="AF39" s="22"/>
      <c r="AG39" s="22"/>
      <c r="AH39" s="62"/>
      <c r="AI39" s="56">
        <v>1</v>
      </c>
      <c r="AJ39" s="34">
        <f>SUM(AC39:AH39)</f>
        <v>1</v>
      </c>
      <c r="AK39" s="49"/>
      <c r="AL39" s="96">
        <f t="shared" si="11"/>
        <v>2</v>
      </c>
      <c r="AM39" s="97">
        <f t="shared" si="12"/>
        <v>2</v>
      </c>
      <c r="AN39" s="31"/>
    </row>
    <row r="40" spans="1:40">
      <c r="A40" s="3" t="s">
        <v>74</v>
      </c>
      <c r="B40" s="22"/>
      <c r="C40" s="22">
        <v>1</v>
      </c>
      <c r="D40" s="22"/>
      <c r="E40" s="22"/>
      <c r="F40" s="22"/>
      <c r="G40" s="62"/>
      <c r="H40" s="56">
        <v>1</v>
      </c>
      <c r="I40" s="34">
        <f t="shared" si="9"/>
        <v>1</v>
      </c>
      <c r="J40" s="49"/>
      <c r="K40" s="68">
        <v>1</v>
      </c>
      <c r="L40" s="22"/>
      <c r="M40" s="22"/>
      <c r="N40" s="22"/>
      <c r="O40" s="22"/>
      <c r="P40" s="62"/>
      <c r="Q40" s="56">
        <v>1</v>
      </c>
      <c r="R40" s="34">
        <f t="shared" si="10"/>
        <v>1</v>
      </c>
      <c r="S40" s="49"/>
      <c r="T40" s="68"/>
      <c r="U40" s="22"/>
      <c r="V40" s="22"/>
      <c r="W40" s="22"/>
      <c r="X40" s="22"/>
      <c r="Y40" s="62"/>
      <c r="Z40" s="56"/>
      <c r="AA40" s="34"/>
      <c r="AB40" s="49"/>
      <c r="AC40" s="68"/>
      <c r="AD40" s="22"/>
      <c r="AE40" s="22"/>
      <c r="AF40" s="22"/>
      <c r="AG40" s="22"/>
      <c r="AH40" s="62"/>
      <c r="AI40" s="56"/>
      <c r="AJ40" s="34"/>
      <c r="AK40" s="49"/>
      <c r="AL40" s="96">
        <f t="shared" si="11"/>
        <v>2</v>
      </c>
      <c r="AM40" s="97">
        <f t="shared" si="12"/>
        <v>2</v>
      </c>
      <c r="AN40" s="31"/>
    </row>
    <row r="41" spans="1:40">
      <c r="A41" s="3" t="s">
        <v>75</v>
      </c>
      <c r="B41" s="22"/>
      <c r="C41" s="22"/>
      <c r="D41" s="22"/>
      <c r="E41" s="22"/>
      <c r="F41" s="22"/>
      <c r="G41" s="62"/>
      <c r="H41" s="56"/>
      <c r="I41" s="34"/>
      <c r="J41" s="49"/>
      <c r="K41" s="68"/>
      <c r="L41" s="22"/>
      <c r="M41" s="22"/>
      <c r="N41" s="22"/>
      <c r="O41" s="22"/>
      <c r="P41" s="62"/>
      <c r="Q41" s="56"/>
      <c r="R41" s="34"/>
      <c r="S41" s="49"/>
      <c r="T41" s="68"/>
      <c r="U41" s="22"/>
      <c r="V41" s="22"/>
      <c r="W41" s="22"/>
      <c r="X41" s="22"/>
      <c r="Y41" s="62"/>
      <c r="Z41" s="56"/>
      <c r="AA41" s="34"/>
      <c r="AB41" s="49"/>
      <c r="AC41" s="68"/>
      <c r="AD41" s="22"/>
      <c r="AE41" s="22"/>
      <c r="AF41" s="22">
        <v>1</v>
      </c>
      <c r="AG41" s="22"/>
      <c r="AH41" s="62"/>
      <c r="AI41" s="56">
        <v>1</v>
      </c>
      <c r="AJ41" s="34">
        <v>1</v>
      </c>
      <c r="AK41" s="49"/>
      <c r="AL41" s="96">
        <v>1</v>
      </c>
      <c r="AM41" s="97">
        <v>1</v>
      </c>
      <c r="AN41" s="31"/>
    </row>
    <row r="42" spans="1:40">
      <c r="A42" s="3" t="s">
        <v>76</v>
      </c>
      <c r="B42" s="22"/>
      <c r="C42" s="22"/>
      <c r="D42" s="22"/>
      <c r="E42" s="22"/>
      <c r="F42" s="22"/>
      <c r="G42" s="62"/>
      <c r="H42" s="56"/>
      <c r="I42" s="34"/>
      <c r="J42" s="49"/>
      <c r="K42" s="68"/>
      <c r="L42" s="22"/>
      <c r="M42" s="22"/>
      <c r="N42" s="22"/>
      <c r="O42" s="22"/>
      <c r="P42" s="62"/>
      <c r="Q42" s="56"/>
      <c r="R42" s="34"/>
      <c r="S42" s="49"/>
      <c r="T42" s="68">
        <v>1</v>
      </c>
      <c r="U42" s="22">
        <v>1</v>
      </c>
      <c r="V42" s="22"/>
      <c r="W42" s="22"/>
      <c r="X42" s="22"/>
      <c r="Y42" s="62"/>
      <c r="Z42" s="56">
        <v>2</v>
      </c>
      <c r="AA42" s="34">
        <f t="shared" si="13"/>
        <v>2</v>
      </c>
      <c r="AB42" s="49"/>
      <c r="AC42" s="68">
        <v>1</v>
      </c>
      <c r="AD42" s="22"/>
      <c r="AE42" s="22"/>
      <c r="AF42" s="22"/>
      <c r="AG42" s="22"/>
      <c r="AH42" s="62"/>
      <c r="AI42" s="56">
        <v>1</v>
      </c>
      <c r="AJ42" s="34">
        <f>SUM(AC42:AH42)</f>
        <v>1</v>
      </c>
      <c r="AK42" s="49"/>
      <c r="AL42" s="96">
        <f t="shared" si="11"/>
        <v>3</v>
      </c>
      <c r="AM42" s="97">
        <f t="shared" si="12"/>
        <v>3</v>
      </c>
      <c r="AN42" s="31"/>
    </row>
    <row r="43" spans="1:40">
      <c r="A43" s="15" t="s">
        <v>9</v>
      </c>
      <c r="B43" s="23">
        <v>1</v>
      </c>
      <c r="C43" s="23"/>
      <c r="D43" s="23"/>
      <c r="E43" s="23"/>
      <c r="F43" s="23"/>
      <c r="G43" s="64"/>
      <c r="H43" s="57">
        <v>1</v>
      </c>
      <c r="I43" s="34">
        <v>1</v>
      </c>
      <c r="J43" s="50"/>
      <c r="K43" s="70">
        <v>1</v>
      </c>
      <c r="L43" s="23"/>
      <c r="M43" s="23"/>
      <c r="N43" s="23"/>
      <c r="O43" s="23"/>
      <c r="P43" s="64"/>
      <c r="Q43" s="57">
        <v>1</v>
      </c>
      <c r="R43" s="34">
        <f t="shared" si="10"/>
        <v>1</v>
      </c>
      <c r="S43" s="50"/>
      <c r="T43" s="70"/>
      <c r="U43" s="23"/>
      <c r="V43" s="23"/>
      <c r="W43" s="23"/>
      <c r="X43" s="23"/>
      <c r="Y43" s="64"/>
      <c r="Z43" s="57"/>
      <c r="AA43" s="34"/>
      <c r="AB43" s="50"/>
      <c r="AC43" s="70"/>
      <c r="AD43" s="23"/>
      <c r="AE43" s="23"/>
      <c r="AF43" s="23"/>
      <c r="AG43" s="23"/>
      <c r="AH43" s="64"/>
      <c r="AI43" s="57"/>
      <c r="AJ43" s="34"/>
      <c r="AK43" s="50"/>
      <c r="AL43" s="96">
        <f t="shared" si="11"/>
        <v>2</v>
      </c>
      <c r="AM43" s="97">
        <f t="shared" si="12"/>
        <v>2</v>
      </c>
      <c r="AN43" s="31"/>
    </row>
    <row r="44" spans="1:40">
      <c r="A44" s="15" t="s">
        <v>8</v>
      </c>
      <c r="B44" s="23"/>
      <c r="C44" s="23"/>
      <c r="D44" s="23"/>
      <c r="E44" s="23"/>
      <c r="F44" s="23"/>
      <c r="G44" s="64"/>
      <c r="H44" s="57"/>
      <c r="I44" s="34"/>
      <c r="J44" s="50"/>
      <c r="K44" s="70"/>
      <c r="L44" s="23"/>
      <c r="M44" s="23"/>
      <c r="N44" s="23"/>
      <c r="O44" s="23"/>
      <c r="P44" s="64"/>
      <c r="Q44" s="57"/>
      <c r="R44" s="34"/>
      <c r="S44" s="50"/>
      <c r="T44" s="70"/>
      <c r="U44" s="23"/>
      <c r="V44" s="23"/>
      <c r="W44" s="23"/>
      <c r="X44" s="23"/>
      <c r="Y44" s="64"/>
      <c r="Z44" s="57"/>
      <c r="AA44" s="34"/>
      <c r="AB44" s="50"/>
      <c r="AC44" s="70">
        <v>3</v>
      </c>
      <c r="AD44" s="23"/>
      <c r="AE44" s="23"/>
      <c r="AF44" s="23"/>
      <c r="AG44" s="23"/>
      <c r="AH44" s="64"/>
      <c r="AI44" s="57">
        <v>1</v>
      </c>
      <c r="AJ44" s="34">
        <f>SUM(AC44:AH44)</f>
        <v>3</v>
      </c>
      <c r="AK44" s="50"/>
      <c r="AL44" s="96">
        <f t="shared" si="11"/>
        <v>1</v>
      </c>
      <c r="AM44" s="97">
        <f t="shared" si="12"/>
        <v>3</v>
      </c>
      <c r="AN44" s="31"/>
    </row>
    <row r="45" spans="1:40" ht="19.5" thickBot="1">
      <c r="A45" s="15" t="s">
        <v>0</v>
      </c>
      <c r="B45" s="23"/>
      <c r="C45" s="23"/>
      <c r="D45" s="23"/>
      <c r="E45" s="35"/>
      <c r="F45" s="35"/>
      <c r="G45" s="85"/>
      <c r="H45" s="90"/>
      <c r="I45" s="34"/>
      <c r="J45" s="91"/>
      <c r="K45" s="88"/>
      <c r="L45" s="35"/>
      <c r="M45" s="35"/>
      <c r="N45" s="23"/>
      <c r="O45" s="23"/>
      <c r="P45" s="64"/>
      <c r="Q45" s="57"/>
      <c r="R45" s="34"/>
      <c r="S45" s="50"/>
      <c r="T45" s="70">
        <v>2</v>
      </c>
      <c r="U45" s="23"/>
      <c r="V45" s="23"/>
      <c r="W45" s="23"/>
      <c r="X45" s="23"/>
      <c r="Y45" s="64"/>
      <c r="Z45" s="57">
        <v>1</v>
      </c>
      <c r="AA45" s="34">
        <f t="shared" si="13"/>
        <v>2</v>
      </c>
      <c r="AB45" s="50"/>
      <c r="AC45" s="70"/>
      <c r="AD45" s="23"/>
      <c r="AE45" s="23"/>
      <c r="AF45" s="23"/>
      <c r="AG45" s="23"/>
      <c r="AH45" s="64"/>
      <c r="AI45" s="57"/>
      <c r="AJ45" s="34"/>
      <c r="AK45" s="50"/>
      <c r="AL45" s="96">
        <f t="shared" si="11"/>
        <v>1</v>
      </c>
      <c r="AM45" s="97">
        <f t="shared" si="12"/>
        <v>2</v>
      </c>
      <c r="AN45" s="31"/>
    </row>
    <row r="46" spans="1:40" ht="19.5" thickBot="1">
      <c r="A46" s="16" t="s">
        <v>59</v>
      </c>
      <c r="B46" s="13"/>
      <c r="C46" s="13"/>
      <c r="D46" s="13"/>
      <c r="E46" s="36"/>
      <c r="F46" s="36"/>
      <c r="G46" s="86"/>
      <c r="H46" s="92">
        <f>SUM(H33:H45)</f>
        <v>8</v>
      </c>
      <c r="I46" s="36">
        <f>SUM(I33:I45)</f>
        <v>8</v>
      </c>
      <c r="J46" s="93"/>
      <c r="K46" s="89"/>
      <c r="L46" s="36"/>
      <c r="M46" s="36"/>
      <c r="N46" s="13"/>
      <c r="O46" s="13"/>
      <c r="P46" s="51"/>
      <c r="Q46" s="53">
        <f>SUM(Q33:Q45)</f>
        <v>9</v>
      </c>
      <c r="R46" s="13">
        <f>SUM(R33:R45)</f>
        <v>10</v>
      </c>
      <c r="S46" s="39"/>
      <c r="T46" s="71"/>
      <c r="U46" s="13"/>
      <c r="V46" s="13"/>
      <c r="W46" s="13"/>
      <c r="X46" s="13"/>
      <c r="Y46" s="51"/>
      <c r="Z46" s="53">
        <f>SUM(Z33:Z45)</f>
        <v>7</v>
      </c>
      <c r="AA46" s="13">
        <f>SUM(AA33:AA45)</f>
        <v>8</v>
      </c>
      <c r="AB46" s="39"/>
      <c r="AC46" s="71"/>
      <c r="AD46" s="13"/>
      <c r="AE46" s="13"/>
      <c r="AF46" s="13"/>
      <c r="AG46" s="13"/>
      <c r="AH46" s="51"/>
      <c r="AI46" s="53">
        <f>SUM(AI33:AI45)</f>
        <v>6</v>
      </c>
      <c r="AJ46" s="13">
        <f>SUM(AJ33:AJ45)</f>
        <v>9</v>
      </c>
      <c r="AK46" s="39"/>
      <c r="AL46" s="82">
        <f>SUM(AL33:AL45)</f>
        <v>30</v>
      </c>
      <c r="AM46" s="100">
        <f>SUM(AM33:AM45)</f>
        <v>35</v>
      </c>
      <c r="AN46" s="31"/>
    </row>
    <row r="47" spans="1:40" ht="18.75">
      <c r="A47" s="11"/>
      <c r="B47" s="31"/>
      <c r="C47" s="31"/>
      <c r="D47" s="31"/>
      <c r="E47" s="173"/>
      <c r="F47" s="173"/>
      <c r="G47" s="173"/>
      <c r="H47" s="173"/>
      <c r="I47" s="173"/>
      <c r="J47" s="173"/>
      <c r="K47" s="173"/>
      <c r="L47" s="173"/>
      <c r="M47" s="173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174"/>
      <c r="AM47" s="174"/>
      <c r="AN47" s="174"/>
    </row>
    <row r="48" spans="1:40" ht="18.75">
      <c r="A48" s="11"/>
      <c r="B48" s="31"/>
      <c r="C48" s="31"/>
      <c r="D48" s="31"/>
      <c r="E48" s="173"/>
      <c r="F48" s="173"/>
      <c r="G48" s="173"/>
      <c r="H48" s="173"/>
      <c r="I48" s="173"/>
      <c r="J48" s="173"/>
      <c r="K48" s="173"/>
      <c r="L48" s="173"/>
      <c r="M48" s="173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174"/>
      <c r="AM48" s="174"/>
      <c r="AN48" s="174"/>
    </row>
    <row r="49" spans="1:40" ht="18.75">
      <c r="A49" s="8"/>
      <c r="B49" s="8"/>
      <c r="C49" s="8"/>
      <c r="D49" s="8"/>
      <c r="E49" s="19"/>
      <c r="F49" s="19"/>
      <c r="G49" s="19"/>
      <c r="H49" s="19"/>
      <c r="I49" s="19"/>
      <c r="J49" s="19"/>
      <c r="K49" s="19"/>
      <c r="L49" s="19"/>
      <c r="M49" s="19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</row>
    <row r="50" spans="1:40" ht="20.25">
      <c r="A50" s="26" t="s">
        <v>62</v>
      </c>
      <c r="AD50" s="26" t="s">
        <v>101</v>
      </c>
    </row>
  </sheetData>
  <mergeCells count="2">
    <mergeCell ref="B8:AM8"/>
    <mergeCell ref="B9:AL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4" orientation="landscape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I45"/>
  <sheetViews>
    <sheetView topLeftCell="G1" zoomScale="80" zoomScaleNormal="80" workbookViewId="0">
      <selection activeCell="AB12" sqref="AB12"/>
    </sheetView>
  </sheetViews>
  <sheetFormatPr defaultRowHeight="15"/>
  <cols>
    <col min="1" max="1" width="34" style="12" customWidth="1"/>
    <col min="2" max="2" width="5" style="12" customWidth="1"/>
    <col min="3" max="3" width="5.140625" style="12" customWidth="1"/>
    <col min="4" max="4" width="5.28515625" style="12" customWidth="1"/>
    <col min="5" max="6" width="4.5703125" style="12" customWidth="1"/>
    <col min="7" max="7" width="8" style="12" customWidth="1"/>
    <col min="8" max="8" width="7" style="12" customWidth="1"/>
    <col min="9" max="9" width="5.140625" style="12" customWidth="1"/>
    <col min="10" max="11" width="5" style="12" customWidth="1"/>
    <col min="12" max="12" width="4" style="12" customWidth="1"/>
    <col min="13" max="13" width="4.5703125" style="12" customWidth="1"/>
    <col min="14" max="14" width="7.42578125" style="12" customWidth="1"/>
    <col min="15" max="15" width="6.85546875" style="12" customWidth="1"/>
    <col min="16" max="18" width="4.7109375" style="12" customWidth="1"/>
    <col min="19" max="19" width="4.5703125" style="12" customWidth="1"/>
    <col min="20" max="20" width="7.85546875" style="12" customWidth="1"/>
    <col min="21" max="21" width="7" style="12" customWidth="1"/>
    <col min="22" max="22" width="5.42578125" style="12" customWidth="1"/>
    <col min="23" max="23" width="5.28515625" style="12" customWidth="1"/>
    <col min="24" max="25" width="4.5703125" style="12" customWidth="1"/>
    <col min="26" max="26" width="7.5703125" style="12" customWidth="1"/>
    <col min="27" max="27" width="6.85546875" style="12" customWidth="1"/>
    <col min="28" max="31" width="5.140625" style="12" customWidth="1"/>
    <col min="32" max="32" width="8.140625" style="12" customWidth="1"/>
    <col min="33" max="33" width="7.5703125" style="12" customWidth="1"/>
    <col min="34" max="34" width="8.7109375" style="12" customWidth="1"/>
    <col min="35" max="16384" width="9.140625" style="12"/>
  </cols>
  <sheetData>
    <row r="3" spans="1:35" ht="18.75">
      <c r="AB3" s="10" t="s">
        <v>82</v>
      </c>
    </row>
    <row r="4" spans="1:35" ht="18.75">
      <c r="AB4" s="10" t="s">
        <v>61</v>
      </c>
    </row>
    <row r="5" spans="1:35" ht="18.75">
      <c r="AB5" s="10" t="s">
        <v>103</v>
      </c>
    </row>
    <row r="7" spans="1:35" ht="20.25">
      <c r="A7" s="8"/>
      <c r="B7" s="182" t="s">
        <v>96</v>
      </c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2"/>
      <c r="T7" s="182"/>
      <c r="U7" s="182"/>
      <c r="V7" s="182"/>
      <c r="W7" s="182"/>
      <c r="X7" s="182"/>
      <c r="Y7" s="182"/>
      <c r="Z7" s="182"/>
      <c r="AA7" s="182"/>
      <c r="AB7" s="182"/>
      <c r="AC7" s="182"/>
      <c r="AD7" s="182"/>
      <c r="AE7" s="182"/>
      <c r="AF7" s="182"/>
      <c r="AG7" s="182"/>
      <c r="AH7" s="182"/>
      <c r="AI7" s="182"/>
    </row>
    <row r="8" spans="1:35" ht="20.25">
      <c r="A8" s="8"/>
      <c r="B8" s="182" t="s">
        <v>92</v>
      </c>
      <c r="C8" s="182"/>
      <c r="D8" s="182"/>
      <c r="E8" s="182"/>
      <c r="F8" s="182"/>
      <c r="G8" s="182"/>
      <c r="H8" s="182"/>
      <c r="I8" s="182"/>
      <c r="J8" s="182"/>
      <c r="K8" s="182"/>
      <c r="L8" s="182"/>
      <c r="M8" s="182"/>
      <c r="N8" s="182"/>
      <c r="O8" s="182"/>
      <c r="P8" s="182"/>
      <c r="Q8" s="182"/>
      <c r="R8" s="182"/>
      <c r="S8" s="182"/>
      <c r="T8" s="182"/>
      <c r="U8" s="182"/>
      <c r="V8" s="182"/>
      <c r="W8" s="182"/>
      <c r="X8" s="182"/>
      <c r="Y8" s="182"/>
      <c r="Z8" s="182"/>
      <c r="AA8" s="182"/>
      <c r="AB8" s="182"/>
      <c r="AC8" s="182"/>
      <c r="AD8" s="182"/>
      <c r="AE8" s="182"/>
      <c r="AF8" s="182"/>
      <c r="AG8" s="182"/>
      <c r="AH8" s="182"/>
      <c r="AI8" s="182"/>
    </row>
    <row r="9" spans="1:35" ht="15.75">
      <c r="A9" s="8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</row>
    <row r="10" spans="1:35" ht="18" customHeight="1" thickBot="1">
      <c r="A10" s="8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</row>
    <row r="11" spans="1:35" ht="44.25" customHeight="1" thickBot="1">
      <c r="A11" s="143" t="s">
        <v>63</v>
      </c>
      <c r="B11" s="150" t="s">
        <v>28</v>
      </c>
      <c r="C11" s="59" t="s">
        <v>29</v>
      </c>
      <c r="D11" s="59" t="s">
        <v>30</v>
      </c>
      <c r="E11" s="59" t="s">
        <v>31</v>
      </c>
      <c r="F11" s="60" t="s">
        <v>32</v>
      </c>
      <c r="G11" s="65" t="s">
        <v>6</v>
      </c>
      <c r="H11" s="102" t="s">
        <v>7</v>
      </c>
      <c r="I11" s="150" t="s">
        <v>33</v>
      </c>
      <c r="J11" s="59" t="s">
        <v>34</v>
      </c>
      <c r="K11" s="59" t="s">
        <v>35</v>
      </c>
      <c r="L11" s="59" t="s">
        <v>36</v>
      </c>
      <c r="M11" s="60" t="s">
        <v>87</v>
      </c>
      <c r="N11" s="65" t="s">
        <v>6</v>
      </c>
      <c r="O11" s="102" t="s">
        <v>7</v>
      </c>
      <c r="P11" s="150" t="s">
        <v>37</v>
      </c>
      <c r="Q11" s="59" t="s">
        <v>38</v>
      </c>
      <c r="R11" s="59" t="s">
        <v>39</v>
      </c>
      <c r="S11" s="60" t="s">
        <v>40</v>
      </c>
      <c r="T11" s="65" t="s">
        <v>20</v>
      </c>
      <c r="U11" s="102" t="s">
        <v>7</v>
      </c>
      <c r="V11" s="150" t="s">
        <v>41</v>
      </c>
      <c r="W11" s="59" t="s">
        <v>42</v>
      </c>
      <c r="X11" s="59" t="s">
        <v>43</v>
      </c>
      <c r="Y11" s="60" t="s">
        <v>44</v>
      </c>
      <c r="Z11" s="65" t="s">
        <v>6</v>
      </c>
      <c r="AA11" s="102" t="s">
        <v>7</v>
      </c>
      <c r="AB11" s="155" t="s">
        <v>45</v>
      </c>
      <c r="AC11" s="101" t="s">
        <v>46</v>
      </c>
      <c r="AD11" s="101" t="s">
        <v>47</v>
      </c>
      <c r="AE11" s="162" t="s">
        <v>48</v>
      </c>
      <c r="AF11" s="65" t="s">
        <v>6</v>
      </c>
      <c r="AG11" s="102" t="s">
        <v>7</v>
      </c>
      <c r="AH11" s="171" t="s">
        <v>93</v>
      </c>
      <c r="AI11" s="158" t="s">
        <v>49</v>
      </c>
    </row>
    <row r="12" spans="1:35" ht="31.5">
      <c r="A12" s="144" t="s">
        <v>78</v>
      </c>
      <c r="B12" s="152">
        <v>28</v>
      </c>
      <c r="C12" s="22">
        <v>28</v>
      </c>
      <c r="D12" s="22">
        <v>25</v>
      </c>
      <c r="E12" s="22">
        <v>28</v>
      </c>
      <c r="F12" s="62">
        <v>17</v>
      </c>
      <c r="G12" s="56">
        <v>5</v>
      </c>
      <c r="H12" s="49">
        <f>SUM(B12:F12)</f>
        <v>126</v>
      </c>
      <c r="I12" s="152">
        <v>32</v>
      </c>
      <c r="J12" s="22">
        <v>29</v>
      </c>
      <c r="K12" s="22">
        <v>33</v>
      </c>
      <c r="L12" s="22">
        <v>29</v>
      </c>
      <c r="M12" s="62">
        <v>29</v>
      </c>
      <c r="N12" s="56">
        <v>5</v>
      </c>
      <c r="O12" s="49">
        <f>SUM(I12:M12)</f>
        <v>152</v>
      </c>
      <c r="P12" s="152">
        <v>32</v>
      </c>
      <c r="Q12" s="22">
        <v>30</v>
      </c>
      <c r="R12" s="22">
        <v>34</v>
      </c>
      <c r="S12" s="62">
        <v>31</v>
      </c>
      <c r="T12" s="56">
        <v>4</v>
      </c>
      <c r="U12" s="49">
        <f>SUM(P12:S12)</f>
        <v>127</v>
      </c>
      <c r="V12" s="152">
        <v>30</v>
      </c>
      <c r="W12" s="22">
        <v>29</v>
      </c>
      <c r="X12" s="22">
        <v>28</v>
      </c>
      <c r="Y12" s="62">
        <v>29</v>
      </c>
      <c r="Z12" s="56">
        <v>4</v>
      </c>
      <c r="AA12" s="49">
        <f>SUM(V12:Y12)</f>
        <v>116</v>
      </c>
      <c r="AB12" s="152">
        <v>29</v>
      </c>
      <c r="AC12" s="22">
        <v>23</v>
      </c>
      <c r="AD12" s="22">
        <v>29</v>
      </c>
      <c r="AE12" s="62"/>
      <c r="AF12" s="56">
        <v>3</v>
      </c>
      <c r="AG12" s="49">
        <f>SUM(AB12:AD12)</f>
        <v>81</v>
      </c>
      <c r="AH12" s="168">
        <f>SUM(G12,N12,T12,Z12,AF12)</f>
        <v>21</v>
      </c>
      <c r="AI12" s="98">
        <f>SUM(H12,O12,U12,AA12,AG12)</f>
        <v>602</v>
      </c>
    </row>
    <row r="13" spans="1:35" ht="15.75">
      <c r="A13" s="145" t="s">
        <v>67</v>
      </c>
      <c r="B13" s="152">
        <v>30</v>
      </c>
      <c r="C13" s="22">
        <v>25</v>
      </c>
      <c r="D13" s="22"/>
      <c r="E13" s="22"/>
      <c r="F13" s="62"/>
      <c r="G13" s="56">
        <v>2</v>
      </c>
      <c r="H13" s="49">
        <f t="shared" ref="H13:H29" si="0">SUM(B13:F13)</f>
        <v>55</v>
      </c>
      <c r="I13" s="152">
        <v>28</v>
      </c>
      <c r="J13" s="22">
        <v>26</v>
      </c>
      <c r="K13" s="22">
        <v>24</v>
      </c>
      <c r="L13" s="22"/>
      <c r="M13" s="62"/>
      <c r="N13" s="56">
        <v>3</v>
      </c>
      <c r="O13" s="49">
        <f>SUM(I13:M13)</f>
        <v>78</v>
      </c>
      <c r="P13" s="152">
        <v>27</v>
      </c>
      <c r="Q13" s="22">
        <v>25</v>
      </c>
      <c r="R13" s="22"/>
      <c r="S13" s="62"/>
      <c r="T13" s="56">
        <v>2</v>
      </c>
      <c r="U13" s="49">
        <f t="shared" ref="U13:U29" si="1">SUM(P13:S13)</f>
        <v>52</v>
      </c>
      <c r="V13" s="152">
        <v>30</v>
      </c>
      <c r="W13" s="22">
        <v>32</v>
      </c>
      <c r="X13" s="22"/>
      <c r="Y13" s="62"/>
      <c r="Z13" s="56">
        <v>2</v>
      </c>
      <c r="AA13" s="49">
        <f t="shared" ref="AA13:AA29" si="2">SUM(V13:Y13)</f>
        <v>62</v>
      </c>
      <c r="AB13" s="152">
        <v>26</v>
      </c>
      <c r="AC13" s="22">
        <v>27</v>
      </c>
      <c r="AD13" s="22"/>
      <c r="AE13" s="62"/>
      <c r="AF13" s="56">
        <v>2</v>
      </c>
      <c r="AG13" s="49">
        <f t="shared" ref="AG13:AG29" si="3">SUM(AB13:AD13)</f>
        <v>53</v>
      </c>
      <c r="AH13" s="168">
        <f t="shared" ref="AH13:AH29" si="4">SUM(G13,N13,T13,Z13,AF13)</f>
        <v>11</v>
      </c>
      <c r="AI13" s="98">
        <f>SUM(H13,O13,U13,AA13,AG13)</f>
        <v>300</v>
      </c>
    </row>
    <row r="14" spans="1:35" ht="15.75">
      <c r="A14" s="146" t="s">
        <v>68</v>
      </c>
      <c r="B14" s="152">
        <v>19</v>
      </c>
      <c r="C14" s="22">
        <v>19</v>
      </c>
      <c r="D14" s="22"/>
      <c r="E14" s="22"/>
      <c r="F14" s="62"/>
      <c r="G14" s="56">
        <v>2</v>
      </c>
      <c r="H14" s="49">
        <f t="shared" si="0"/>
        <v>38</v>
      </c>
      <c r="I14" s="152">
        <v>24</v>
      </c>
      <c r="J14" s="22">
        <v>21</v>
      </c>
      <c r="K14" s="22"/>
      <c r="L14" s="22"/>
      <c r="M14" s="62"/>
      <c r="N14" s="56">
        <v>2</v>
      </c>
      <c r="O14" s="49">
        <f t="shared" ref="O14:O29" si="5">SUM(I14:M14)</f>
        <v>45</v>
      </c>
      <c r="P14" s="152">
        <v>33</v>
      </c>
      <c r="Q14" s="22"/>
      <c r="R14" s="22"/>
      <c r="S14" s="62"/>
      <c r="T14" s="56">
        <v>1</v>
      </c>
      <c r="U14" s="49">
        <f t="shared" si="1"/>
        <v>33</v>
      </c>
      <c r="V14" s="152">
        <v>18</v>
      </c>
      <c r="W14" s="22">
        <v>17</v>
      </c>
      <c r="X14" s="22"/>
      <c r="Y14" s="62"/>
      <c r="Z14" s="56">
        <v>2</v>
      </c>
      <c r="AA14" s="49">
        <f t="shared" si="2"/>
        <v>35</v>
      </c>
      <c r="AB14" s="152">
        <v>17</v>
      </c>
      <c r="AC14" s="22">
        <v>20</v>
      </c>
      <c r="AD14" s="22"/>
      <c r="AE14" s="62"/>
      <c r="AF14" s="56">
        <v>2</v>
      </c>
      <c r="AG14" s="49">
        <f t="shared" si="3"/>
        <v>37</v>
      </c>
      <c r="AH14" s="168">
        <f t="shared" si="4"/>
        <v>9</v>
      </c>
      <c r="AI14" s="98">
        <f t="shared" ref="AI14:AI29" si="6">SUM(H14,O14,U14,AA14,AG14)</f>
        <v>188</v>
      </c>
    </row>
    <row r="15" spans="1:35" ht="31.5">
      <c r="A15" s="147" t="s">
        <v>70</v>
      </c>
      <c r="B15" s="152">
        <v>29</v>
      </c>
      <c r="C15" s="22">
        <v>30</v>
      </c>
      <c r="D15" s="22">
        <v>33</v>
      </c>
      <c r="E15" s="22">
        <v>27</v>
      </c>
      <c r="F15" s="62">
        <v>19</v>
      </c>
      <c r="G15" s="56">
        <v>5</v>
      </c>
      <c r="H15" s="49">
        <f>SUM(B15:F15)</f>
        <v>138</v>
      </c>
      <c r="I15" s="152">
        <v>30</v>
      </c>
      <c r="J15" s="22">
        <v>30</v>
      </c>
      <c r="K15" s="22">
        <v>31</v>
      </c>
      <c r="L15" s="22">
        <v>31</v>
      </c>
      <c r="M15" s="62"/>
      <c r="N15" s="56">
        <v>4</v>
      </c>
      <c r="O15" s="49">
        <f>SUM(I15:M15)</f>
        <v>122</v>
      </c>
      <c r="P15" s="152">
        <v>29</v>
      </c>
      <c r="Q15" s="22">
        <v>30</v>
      </c>
      <c r="R15" s="22">
        <v>27</v>
      </c>
      <c r="S15" s="62">
        <v>30</v>
      </c>
      <c r="T15" s="56">
        <v>4</v>
      </c>
      <c r="U15" s="49">
        <f>SUM(P15:S15)</f>
        <v>116</v>
      </c>
      <c r="V15" s="152">
        <v>29</v>
      </c>
      <c r="W15" s="22">
        <v>28</v>
      </c>
      <c r="X15" s="22">
        <v>30</v>
      </c>
      <c r="Y15" s="62">
        <v>27</v>
      </c>
      <c r="Z15" s="56">
        <v>4</v>
      </c>
      <c r="AA15" s="49">
        <f>SUM(V15:Y15)</f>
        <v>114</v>
      </c>
      <c r="AB15" s="152">
        <v>30</v>
      </c>
      <c r="AC15" s="22">
        <v>30</v>
      </c>
      <c r="AD15" s="22">
        <v>25</v>
      </c>
      <c r="AE15" s="62">
        <v>21</v>
      </c>
      <c r="AF15" s="56">
        <v>4</v>
      </c>
      <c r="AG15" s="49">
        <f>SUM(AB15:AE15)</f>
        <v>106</v>
      </c>
      <c r="AH15" s="168">
        <f t="shared" si="4"/>
        <v>21</v>
      </c>
      <c r="AI15" s="98">
        <f t="shared" si="6"/>
        <v>596</v>
      </c>
    </row>
    <row r="16" spans="1:35" ht="31.5">
      <c r="A16" s="147" t="s">
        <v>71</v>
      </c>
      <c r="B16" s="152">
        <v>26</v>
      </c>
      <c r="C16" s="22">
        <v>23</v>
      </c>
      <c r="D16" s="22">
        <v>16</v>
      </c>
      <c r="E16" s="22"/>
      <c r="F16" s="62"/>
      <c r="G16" s="56">
        <v>3</v>
      </c>
      <c r="H16" s="49">
        <f t="shared" si="0"/>
        <v>65</v>
      </c>
      <c r="I16" s="152">
        <v>32</v>
      </c>
      <c r="J16" s="22">
        <v>32</v>
      </c>
      <c r="K16" s="22"/>
      <c r="L16" s="22"/>
      <c r="M16" s="62"/>
      <c r="N16" s="56">
        <v>2</v>
      </c>
      <c r="O16" s="49">
        <f t="shared" si="5"/>
        <v>64</v>
      </c>
      <c r="P16" s="152">
        <v>19</v>
      </c>
      <c r="Q16" s="22">
        <v>20</v>
      </c>
      <c r="R16" s="22"/>
      <c r="S16" s="62"/>
      <c r="T16" s="56">
        <v>2</v>
      </c>
      <c r="U16" s="49">
        <f t="shared" si="1"/>
        <v>39</v>
      </c>
      <c r="V16" s="152">
        <v>26</v>
      </c>
      <c r="W16" s="22">
        <v>24</v>
      </c>
      <c r="X16" s="22"/>
      <c r="Y16" s="62"/>
      <c r="Z16" s="56">
        <v>2</v>
      </c>
      <c r="AA16" s="49">
        <f t="shared" si="2"/>
        <v>50</v>
      </c>
      <c r="AB16" s="152">
        <v>21</v>
      </c>
      <c r="AC16" s="22">
        <v>29</v>
      </c>
      <c r="AD16" s="22"/>
      <c r="AE16" s="62"/>
      <c r="AF16" s="56">
        <v>2</v>
      </c>
      <c r="AG16" s="49">
        <f t="shared" si="3"/>
        <v>50</v>
      </c>
      <c r="AH16" s="168">
        <f t="shared" si="4"/>
        <v>11</v>
      </c>
      <c r="AI16" s="98">
        <f t="shared" si="6"/>
        <v>268</v>
      </c>
    </row>
    <row r="17" spans="1:35" ht="33.75" customHeight="1">
      <c r="A17" s="147" t="s">
        <v>72</v>
      </c>
      <c r="B17" s="152">
        <v>28</v>
      </c>
      <c r="C17" s="22">
        <v>28</v>
      </c>
      <c r="D17" s="22"/>
      <c r="E17" s="22"/>
      <c r="F17" s="62"/>
      <c r="G17" s="56">
        <v>2</v>
      </c>
      <c r="H17" s="49">
        <f t="shared" si="0"/>
        <v>56</v>
      </c>
      <c r="I17" s="152">
        <v>27</v>
      </c>
      <c r="J17" s="22">
        <v>27</v>
      </c>
      <c r="K17" s="22">
        <v>19</v>
      </c>
      <c r="L17" s="22"/>
      <c r="M17" s="62"/>
      <c r="N17" s="56">
        <v>3</v>
      </c>
      <c r="O17" s="49">
        <f t="shared" si="5"/>
        <v>73</v>
      </c>
      <c r="P17" s="152">
        <v>21</v>
      </c>
      <c r="Q17" s="22">
        <v>21</v>
      </c>
      <c r="R17" s="22">
        <v>21</v>
      </c>
      <c r="S17" s="62"/>
      <c r="T17" s="56">
        <v>3</v>
      </c>
      <c r="U17" s="49">
        <f t="shared" si="1"/>
        <v>63</v>
      </c>
      <c r="V17" s="152">
        <v>26</v>
      </c>
      <c r="W17" s="22">
        <v>22</v>
      </c>
      <c r="X17" s="22"/>
      <c r="Y17" s="62"/>
      <c r="Z17" s="56">
        <v>2</v>
      </c>
      <c r="AA17" s="49">
        <f t="shared" si="2"/>
        <v>48</v>
      </c>
      <c r="AB17" s="152">
        <v>26</v>
      </c>
      <c r="AC17" s="22">
        <v>19</v>
      </c>
      <c r="AD17" s="22"/>
      <c r="AE17" s="62"/>
      <c r="AF17" s="56">
        <v>2</v>
      </c>
      <c r="AG17" s="49">
        <f t="shared" si="3"/>
        <v>45</v>
      </c>
      <c r="AH17" s="168">
        <f t="shared" si="4"/>
        <v>12</v>
      </c>
      <c r="AI17" s="98">
        <f t="shared" si="6"/>
        <v>285</v>
      </c>
    </row>
    <row r="18" spans="1:35" ht="15.75">
      <c r="A18" s="146" t="s">
        <v>73</v>
      </c>
      <c r="B18" s="152">
        <v>23</v>
      </c>
      <c r="C18" s="22"/>
      <c r="D18" s="22"/>
      <c r="E18" s="22"/>
      <c r="F18" s="62"/>
      <c r="G18" s="56">
        <v>1</v>
      </c>
      <c r="H18" s="49">
        <f t="shared" si="0"/>
        <v>23</v>
      </c>
      <c r="I18" s="152">
        <v>32</v>
      </c>
      <c r="J18" s="22"/>
      <c r="K18" s="22"/>
      <c r="L18" s="22"/>
      <c r="M18" s="62"/>
      <c r="N18" s="56">
        <v>1</v>
      </c>
      <c r="O18" s="49">
        <f t="shared" si="5"/>
        <v>32</v>
      </c>
      <c r="P18" s="152">
        <v>28</v>
      </c>
      <c r="Q18" s="22"/>
      <c r="R18" s="22"/>
      <c r="S18" s="62"/>
      <c r="T18" s="56">
        <v>1</v>
      </c>
      <c r="U18" s="49">
        <f t="shared" si="1"/>
        <v>28</v>
      </c>
      <c r="V18" s="152">
        <v>22</v>
      </c>
      <c r="W18" s="22"/>
      <c r="X18" s="22"/>
      <c r="Y18" s="62"/>
      <c r="Z18" s="56">
        <v>1</v>
      </c>
      <c r="AA18" s="49">
        <f t="shared" si="2"/>
        <v>22</v>
      </c>
      <c r="AB18" s="152">
        <v>23</v>
      </c>
      <c r="AC18" s="22"/>
      <c r="AD18" s="22"/>
      <c r="AE18" s="62"/>
      <c r="AF18" s="56">
        <v>1</v>
      </c>
      <c r="AG18" s="49">
        <f t="shared" si="3"/>
        <v>23</v>
      </c>
      <c r="AH18" s="168">
        <f t="shared" si="4"/>
        <v>5</v>
      </c>
      <c r="AI18" s="98">
        <f t="shared" si="6"/>
        <v>128</v>
      </c>
    </row>
    <row r="19" spans="1:35" ht="15.75">
      <c r="A19" s="146" t="s">
        <v>74</v>
      </c>
      <c r="B19" s="152">
        <v>28</v>
      </c>
      <c r="C19" s="22">
        <v>28</v>
      </c>
      <c r="D19" s="22">
        <v>28</v>
      </c>
      <c r="E19" s="22"/>
      <c r="F19" s="62"/>
      <c r="G19" s="56">
        <v>3</v>
      </c>
      <c r="H19" s="49">
        <f t="shared" si="0"/>
        <v>84</v>
      </c>
      <c r="I19" s="152">
        <v>29</v>
      </c>
      <c r="J19" s="22">
        <v>28</v>
      </c>
      <c r="K19" s="22">
        <v>28</v>
      </c>
      <c r="L19" s="22"/>
      <c r="M19" s="62"/>
      <c r="N19" s="56">
        <v>3</v>
      </c>
      <c r="O19" s="49">
        <f t="shared" si="5"/>
        <v>85</v>
      </c>
      <c r="P19" s="152">
        <v>31</v>
      </c>
      <c r="Q19" s="22">
        <v>30</v>
      </c>
      <c r="R19" s="22">
        <v>29</v>
      </c>
      <c r="S19" s="62"/>
      <c r="T19" s="56">
        <v>3</v>
      </c>
      <c r="U19" s="49">
        <f t="shared" si="1"/>
        <v>90</v>
      </c>
      <c r="V19" s="152">
        <v>28</v>
      </c>
      <c r="W19" s="22">
        <v>30</v>
      </c>
      <c r="X19" s="22">
        <v>29</v>
      </c>
      <c r="Y19" s="62"/>
      <c r="Z19" s="56">
        <v>3</v>
      </c>
      <c r="AA19" s="49">
        <f t="shared" si="2"/>
        <v>87</v>
      </c>
      <c r="AB19" s="152">
        <v>20</v>
      </c>
      <c r="AC19" s="22">
        <v>22</v>
      </c>
      <c r="AD19" s="22">
        <v>20</v>
      </c>
      <c r="AE19" s="62"/>
      <c r="AF19" s="56">
        <v>3</v>
      </c>
      <c r="AG19" s="49">
        <f t="shared" si="3"/>
        <v>62</v>
      </c>
      <c r="AH19" s="168">
        <f t="shared" si="4"/>
        <v>15</v>
      </c>
      <c r="AI19" s="98">
        <f t="shared" si="6"/>
        <v>408</v>
      </c>
    </row>
    <row r="20" spans="1:35" ht="15.75">
      <c r="A20" s="146" t="s">
        <v>75</v>
      </c>
      <c r="B20" s="152">
        <v>30</v>
      </c>
      <c r="C20" s="22">
        <v>30</v>
      </c>
      <c r="D20" s="22">
        <v>28</v>
      </c>
      <c r="E20" s="22">
        <v>28</v>
      </c>
      <c r="F20" s="62"/>
      <c r="G20" s="56">
        <v>4</v>
      </c>
      <c r="H20" s="49">
        <f t="shared" si="0"/>
        <v>116</v>
      </c>
      <c r="I20" s="152">
        <v>28</v>
      </c>
      <c r="J20" s="22">
        <v>29</v>
      </c>
      <c r="K20" s="22">
        <v>28</v>
      </c>
      <c r="L20" s="22"/>
      <c r="M20" s="62"/>
      <c r="N20" s="56">
        <v>3</v>
      </c>
      <c r="O20" s="49">
        <f t="shared" si="5"/>
        <v>85</v>
      </c>
      <c r="P20" s="152">
        <v>25</v>
      </c>
      <c r="Q20" s="22">
        <v>29</v>
      </c>
      <c r="R20" s="22">
        <v>28</v>
      </c>
      <c r="S20" s="62">
        <v>29</v>
      </c>
      <c r="T20" s="56">
        <v>4</v>
      </c>
      <c r="U20" s="49">
        <f t="shared" si="1"/>
        <v>111</v>
      </c>
      <c r="V20" s="152">
        <v>23</v>
      </c>
      <c r="W20" s="22">
        <v>21</v>
      </c>
      <c r="X20" s="22">
        <v>22</v>
      </c>
      <c r="Y20" s="62">
        <v>20</v>
      </c>
      <c r="Z20" s="56">
        <v>4</v>
      </c>
      <c r="AA20" s="49">
        <f t="shared" si="2"/>
        <v>86</v>
      </c>
      <c r="AB20" s="152">
        <v>20</v>
      </c>
      <c r="AC20" s="22">
        <v>20</v>
      </c>
      <c r="AD20" s="22">
        <v>28</v>
      </c>
      <c r="AE20" s="62"/>
      <c r="AF20" s="56">
        <v>3</v>
      </c>
      <c r="AG20" s="49">
        <f t="shared" si="3"/>
        <v>68</v>
      </c>
      <c r="AH20" s="168">
        <f t="shared" si="4"/>
        <v>18</v>
      </c>
      <c r="AI20" s="98">
        <f t="shared" si="6"/>
        <v>466</v>
      </c>
    </row>
    <row r="21" spans="1:35" ht="15.75">
      <c r="A21" s="146" t="s">
        <v>76</v>
      </c>
      <c r="B21" s="152">
        <v>31</v>
      </c>
      <c r="C21" s="22"/>
      <c r="D21" s="22"/>
      <c r="E21" s="22"/>
      <c r="F21" s="62"/>
      <c r="G21" s="56">
        <v>1</v>
      </c>
      <c r="H21" s="49">
        <f t="shared" si="0"/>
        <v>31</v>
      </c>
      <c r="I21" s="152">
        <v>27</v>
      </c>
      <c r="J21" s="22"/>
      <c r="K21" s="22"/>
      <c r="L21" s="22"/>
      <c r="M21" s="62"/>
      <c r="N21" s="56">
        <v>1</v>
      </c>
      <c r="O21" s="49">
        <f t="shared" si="5"/>
        <v>27</v>
      </c>
      <c r="P21" s="152">
        <v>18</v>
      </c>
      <c r="Q21" s="22">
        <v>18</v>
      </c>
      <c r="R21" s="22"/>
      <c r="S21" s="62"/>
      <c r="T21" s="56">
        <v>2</v>
      </c>
      <c r="U21" s="49">
        <f t="shared" si="1"/>
        <v>36</v>
      </c>
      <c r="V21" s="152">
        <v>21</v>
      </c>
      <c r="W21" s="22">
        <v>15</v>
      </c>
      <c r="X21" s="22"/>
      <c r="Y21" s="62"/>
      <c r="Z21" s="56">
        <v>2</v>
      </c>
      <c r="AA21" s="49">
        <f t="shared" si="2"/>
        <v>36</v>
      </c>
      <c r="AB21" s="152">
        <v>23</v>
      </c>
      <c r="AC21" s="22"/>
      <c r="AD21" s="22"/>
      <c r="AE21" s="62"/>
      <c r="AF21" s="56">
        <v>1</v>
      </c>
      <c r="AG21" s="49">
        <f t="shared" si="3"/>
        <v>23</v>
      </c>
      <c r="AH21" s="168">
        <f t="shared" si="4"/>
        <v>7</v>
      </c>
      <c r="AI21" s="98">
        <f t="shared" si="6"/>
        <v>153</v>
      </c>
    </row>
    <row r="22" spans="1:35" ht="31.5">
      <c r="A22" s="147" t="s">
        <v>77</v>
      </c>
      <c r="B22" s="153">
        <v>28</v>
      </c>
      <c r="C22" s="21">
        <v>28</v>
      </c>
      <c r="D22" s="21"/>
      <c r="E22" s="21"/>
      <c r="F22" s="63"/>
      <c r="G22" s="77">
        <v>2</v>
      </c>
      <c r="H22" s="49">
        <f t="shared" si="0"/>
        <v>56</v>
      </c>
      <c r="I22" s="153">
        <v>30</v>
      </c>
      <c r="J22" s="21">
        <v>30</v>
      </c>
      <c r="K22" s="21"/>
      <c r="L22" s="21"/>
      <c r="M22" s="63"/>
      <c r="N22" s="77">
        <v>2</v>
      </c>
      <c r="O22" s="49">
        <f t="shared" si="5"/>
        <v>60</v>
      </c>
      <c r="P22" s="153">
        <v>29</v>
      </c>
      <c r="Q22" s="21">
        <v>30</v>
      </c>
      <c r="R22" s="21"/>
      <c r="S22" s="63"/>
      <c r="T22" s="77">
        <v>2</v>
      </c>
      <c r="U22" s="49">
        <f t="shared" si="1"/>
        <v>59</v>
      </c>
      <c r="V22" s="153">
        <v>35</v>
      </c>
      <c r="W22" s="21">
        <v>35</v>
      </c>
      <c r="X22" s="21"/>
      <c r="Y22" s="63"/>
      <c r="Z22" s="77">
        <v>2</v>
      </c>
      <c r="AA22" s="49">
        <f t="shared" si="2"/>
        <v>70</v>
      </c>
      <c r="AB22" s="153">
        <v>31</v>
      </c>
      <c r="AC22" s="21">
        <v>31</v>
      </c>
      <c r="AD22" s="21"/>
      <c r="AE22" s="63"/>
      <c r="AF22" s="77">
        <v>2</v>
      </c>
      <c r="AG22" s="49">
        <f t="shared" si="3"/>
        <v>62</v>
      </c>
      <c r="AH22" s="168">
        <f t="shared" si="4"/>
        <v>10</v>
      </c>
      <c r="AI22" s="98">
        <f t="shared" si="6"/>
        <v>307</v>
      </c>
    </row>
    <row r="23" spans="1:35" ht="33.75" customHeight="1">
      <c r="A23" s="147" t="s">
        <v>98</v>
      </c>
      <c r="B23" s="152"/>
      <c r="C23" s="22"/>
      <c r="D23" s="22"/>
      <c r="E23" s="22"/>
      <c r="F23" s="62"/>
      <c r="G23" s="56"/>
      <c r="H23" s="49"/>
      <c r="I23" s="152"/>
      <c r="J23" s="22"/>
      <c r="K23" s="22"/>
      <c r="L23" s="22"/>
      <c r="M23" s="62"/>
      <c r="N23" s="56"/>
      <c r="O23" s="49"/>
      <c r="P23" s="152"/>
      <c r="Q23" s="22"/>
      <c r="R23" s="22"/>
      <c r="S23" s="62"/>
      <c r="T23" s="56"/>
      <c r="U23" s="49"/>
      <c r="V23" s="152"/>
      <c r="W23" s="22"/>
      <c r="X23" s="22"/>
      <c r="Y23" s="62"/>
      <c r="Z23" s="56"/>
      <c r="AA23" s="49"/>
      <c r="AB23" s="152"/>
      <c r="AC23" s="22"/>
      <c r="AD23" s="22"/>
      <c r="AE23" s="62"/>
      <c r="AF23" s="56"/>
      <c r="AG23" s="49"/>
      <c r="AH23" s="168"/>
      <c r="AI23" s="98"/>
    </row>
    <row r="24" spans="1:35" ht="18.75" customHeight="1">
      <c r="A24" s="147" t="s">
        <v>10</v>
      </c>
      <c r="B24" s="153">
        <v>19</v>
      </c>
      <c r="C24" s="21"/>
      <c r="D24" s="21"/>
      <c r="E24" s="21"/>
      <c r="F24" s="63"/>
      <c r="G24" s="77">
        <v>1</v>
      </c>
      <c r="H24" s="49">
        <f t="shared" si="0"/>
        <v>19</v>
      </c>
      <c r="I24" s="153">
        <v>20</v>
      </c>
      <c r="J24" s="21"/>
      <c r="K24" s="21"/>
      <c r="L24" s="21"/>
      <c r="M24" s="63"/>
      <c r="N24" s="77">
        <v>1</v>
      </c>
      <c r="O24" s="49">
        <f t="shared" si="5"/>
        <v>20</v>
      </c>
      <c r="P24" s="153">
        <v>17</v>
      </c>
      <c r="Q24" s="21"/>
      <c r="R24" s="21"/>
      <c r="S24" s="63"/>
      <c r="T24" s="77">
        <v>1</v>
      </c>
      <c r="U24" s="49">
        <f t="shared" si="1"/>
        <v>17</v>
      </c>
      <c r="V24" s="153">
        <v>11</v>
      </c>
      <c r="W24" s="21"/>
      <c r="X24" s="21"/>
      <c r="Y24" s="63"/>
      <c r="Z24" s="77">
        <v>1</v>
      </c>
      <c r="AA24" s="49">
        <f t="shared" si="2"/>
        <v>11</v>
      </c>
      <c r="AB24" s="153">
        <v>14</v>
      </c>
      <c r="AC24" s="21"/>
      <c r="AD24" s="21"/>
      <c r="AE24" s="63"/>
      <c r="AF24" s="77">
        <v>1</v>
      </c>
      <c r="AG24" s="49">
        <f t="shared" si="3"/>
        <v>14</v>
      </c>
      <c r="AH24" s="168">
        <f t="shared" si="4"/>
        <v>5</v>
      </c>
      <c r="AI24" s="98">
        <f t="shared" si="6"/>
        <v>81</v>
      </c>
    </row>
    <row r="25" spans="1:35" ht="15.75">
      <c r="A25" s="147" t="s">
        <v>99</v>
      </c>
      <c r="B25" s="152">
        <v>13</v>
      </c>
      <c r="C25" s="22"/>
      <c r="D25" s="22"/>
      <c r="E25" s="22"/>
      <c r="F25" s="62"/>
      <c r="G25" s="56">
        <v>1</v>
      </c>
      <c r="H25" s="49">
        <f t="shared" si="0"/>
        <v>13</v>
      </c>
      <c r="I25" s="152">
        <v>20</v>
      </c>
      <c r="J25" s="22"/>
      <c r="K25" s="22"/>
      <c r="L25" s="22"/>
      <c r="M25" s="62"/>
      <c r="N25" s="56">
        <v>1</v>
      </c>
      <c r="O25" s="49">
        <f t="shared" si="5"/>
        <v>20</v>
      </c>
      <c r="P25" s="152">
        <v>12</v>
      </c>
      <c r="Q25" s="22"/>
      <c r="R25" s="22"/>
      <c r="S25" s="62"/>
      <c r="T25" s="56">
        <v>1</v>
      </c>
      <c r="U25" s="49">
        <f t="shared" si="1"/>
        <v>12</v>
      </c>
      <c r="V25" s="152">
        <v>12</v>
      </c>
      <c r="W25" s="22"/>
      <c r="X25" s="22"/>
      <c r="Y25" s="62"/>
      <c r="Z25" s="56">
        <v>1</v>
      </c>
      <c r="AA25" s="49">
        <f t="shared" si="2"/>
        <v>12</v>
      </c>
      <c r="AB25" s="152">
        <v>19</v>
      </c>
      <c r="AC25" s="22"/>
      <c r="AD25" s="22"/>
      <c r="AE25" s="62"/>
      <c r="AF25" s="56">
        <v>1</v>
      </c>
      <c r="AG25" s="49">
        <f t="shared" si="3"/>
        <v>19</v>
      </c>
      <c r="AH25" s="168">
        <f t="shared" si="4"/>
        <v>5</v>
      </c>
      <c r="AI25" s="98">
        <f t="shared" si="6"/>
        <v>76</v>
      </c>
    </row>
    <row r="26" spans="1:35" ht="15.75">
      <c r="A26" s="146" t="s">
        <v>9</v>
      </c>
      <c r="B26" s="152">
        <v>21</v>
      </c>
      <c r="C26" s="22">
        <v>21</v>
      </c>
      <c r="D26" s="22">
        <v>21</v>
      </c>
      <c r="E26" s="22"/>
      <c r="F26" s="62"/>
      <c r="G26" s="56">
        <v>3</v>
      </c>
      <c r="H26" s="49">
        <f t="shared" si="0"/>
        <v>63</v>
      </c>
      <c r="I26" s="152">
        <v>21</v>
      </c>
      <c r="J26" s="22">
        <v>23</v>
      </c>
      <c r="K26" s="22"/>
      <c r="L26" s="22"/>
      <c r="M26" s="62"/>
      <c r="N26" s="56">
        <v>2</v>
      </c>
      <c r="O26" s="49">
        <f t="shared" si="5"/>
        <v>44</v>
      </c>
      <c r="P26" s="152">
        <v>18</v>
      </c>
      <c r="Q26" s="22">
        <v>19</v>
      </c>
      <c r="R26" s="22"/>
      <c r="S26" s="62"/>
      <c r="T26" s="56">
        <v>2</v>
      </c>
      <c r="U26" s="49">
        <f t="shared" si="1"/>
        <v>37</v>
      </c>
      <c r="V26" s="152">
        <v>22</v>
      </c>
      <c r="W26" s="22">
        <v>21</v>
      </c>
      <c r="X26" s="22"/>
      <c r="Y26" s="62"/>
      <c r="Z26" s="56">
        <v>2</v>
      </c>
      <c r="AA26" s="49">
        <f t="shared" si="2"/>
        <v>43</v>
      </c>
      <c r="AB26" s="152">
        <v>19</v>
      </c>
      <c r="AC26" s="22">
        <v>22</v>
      </c>
      <c r="AD26" s="22"/>
      <c r="AE26" s="62"/>
      <c r="AF26" s="56">
        <v>2</v>
      </c>
      <c r="AG26" s="49">
        <f t="shared" si="3"/>
        <v>41</v>
      </c>
      <c r="AH26" s="168">
        <f t="shared" si="4"/>
        <v>11</v>
      </c>
      <c r="AI26" s="98">
        <f t="shared" si="6"/>
        <v>228</v>
      </c>
    </row>
    <row r="27" spans="1:35" ht="15.75">
      <c r="A27" s="146" t="s">
        <v>8</v>
      </c>
      <c r="B27" s="152">
        <v>13</v>
      </c>
      <c r="C27" s="22"/>
      <c r="D27" s="22"/>
      <c r="E27" s="22"/>
      <c r="F27" s="62"/>
      <c r="G27" s="56">
        <v>1</v>
      </c>
      <c r="H27" s="49">
        <f t="shared" si="0"/>
        <v>13</v>
      </c>
      <c r="I27" s="152">
        <v>19</v>
      </c>
      <c r="J27" s="22"/>
      <c r="K27" s="22"/>
      <c r="L27" s="22"/>
      <c r="M27" s="62"/>
      <c r="N27" s="56">
        <v>1</v>
      </c>
      <c r="O27" s="49">
        <f t="shared" si="5"/>
        <v>19</v>
      </c>
      <c r="P27" s="152">
        <v>15</v>
      </c>
      <c r="Q27" s="22"/>
      <c r="R27" s="22"/>
      <c r="S27" s="62"/>
      <c r="T27" s="56">
        <v>1</v>
      </c>
      <c r="U27" s="49">
        <f t="shared" si="1"/>
        <v>15</v>
      </c>
      <c r="V27" s="152">
        <v>10</v>
      </c>
      <c r="W27" s="22"/>
      <c r="X27" s="22"/>
      <c r="Y27" s="62"/>
      <c r="Z27" s="56">
        <v>1</v>
      </c>
      <c r="AA27" s="49">
        <f t="shared" si="2"/>
        <v>10</v>
      </c>
      <c r="AB27" s="152">
        <v>18</v>
      </c>
      <c r="AC27" s="22"/>
      <c r="AD27" s="22"/>
      <c r="AE27" s="62"/>
      <c r="AF27" s="56">
        <v>1</v>
      </c>
      <c r="AG27" s="49">
        <f t="shared" si="3"/>
        <v>18</v>
      </c>
      <c r="AH27" s="168">
        <f t="shared" si="4"/>
        <v>5</v>
      </c>
      <c r="AI27" s="98">
        <f t="shared" si="6"/>
        <v>75</v>
      </c>
    </row>
    <row r="28" spans="1:35" ht="24" customHeight="1">
      <c r="A28" s="147" t="s">
        <v>100</v>
      </c>
      <c r="B28" s="153"/>
      <c r="C28" s="21"/>
      <c r="D28" s="21"/>
      <c r="E28" s="21"/>
      <c r="F28" s="63"/>
      <c r="G28" s="77"/>
      <c r="H28" s="49"/>
      <c r="I28" s="153">
        <v>6</v>
      </c>
      <c r="J28" s="21"/>
      <c r="K28" s="21"/>
      <c r="L28" s="21"/>
      <c r="M28" s="63"/>
      <c r="N28" s="77">
        <v>1</v>
      </c>
      <c r="O28" s="49">
        <f t="shared" si="5"/>
        <v>6</v>
      </c>
      <c r="P28" s="153"/>
      <c r="Q28" s="21"/>
      <c r="R28" s="21"/>
      <c r="S28" s="63"/>
      <c r="T28" s="77"/>
      <c r="U28" s="49"/>
      <c r="V28" s="153"/>
      <c r="W28" s="21"/>
      <c r="X28" s="21"/>
      <c r="Y28" s="63"/>
      <c r="Z28" s="77"/>
      <c r="AA28" s="49"/>
      <c r="AB28" s="153"/>
      <c r="AC28" s="21"/>
      <c r="AD28" s="21"/>
      <c r="AE28" s="63"/>
      <c r="AF28" s="77"/>
      <c r="AG28" s="49"/>
      <c r="AH28" s="168">
        <f t="shared" si="4"/>
        <v>1</v>
      </c>
      <c r="AI28" s="98">
        <f t="shared" si="6"/>
        <v>6</v>
      </c>
    </row>
    <row r="29" spans="1:35" ht="16.5" thickBot="1">
      <c r="A29" s="148" t="s">
        <v>0</v>
      </c>
      <c r="B29" s="157">
        <v>11</v>
      </c>
      <c r="C29" s="156"/>
      <c r="D29" s="156"/>
      <c r="E29" s="156"/>
      <c r="F29" s="160"/>
      <c r="G29" s="161">
        <v>1</v>
      </c>
      <c r="H29" s="49">
        <f t="shared" si="0"/>
        <v>11</v>
      </c>
      <c r="I29" s="157">
        <v>13</v>
      </c>
      <c r="J29" s="156"/>
      <c r="K29" s="156"/>
      <c r="L29" s="156"/>
      <c r="M29" s="160"/>
      <c r="N29" s="161">
        <v>1</v>
      </c>
      <c r="O29" s="49">
        <f t="shared" si="5"/>
        <v>13</v>
      </c>
      <c r="P29" s="157">
        <v>11</v>
      </c>
      <c r="Q29" s="156"/>
      <c r="R29" s="156"/>
      <c r="S29" s="160"/>
      <c r="T29" s="161">
        <v>1</v>
      </c>
      <c r="U29" s="49">
        <f t="shared" si="1"/>
        <v>11</v>
      </c>
      <c r="V29" s="157">
        <v>18</v>
      </c>
      <c r="W29" s="156"/>
      <c r="X29" s="156"/>
      <c r="Y29" s="160"/>
      <c r="Z29" s="161">
        <v>1</v>
      </c>
      <c r="AA29" s="49">
        <f t="shared" si="2"/>
        <v>18</v>
      </c>
      <c r="AB29" s="157">
        <v>12</v>
      </c>
      <c r="AC29" s="156"/>
      <c r="AD29" s="156"/>
      <c r="AE29" s="160"/>
      <c r="AF29" s="161">
        <v>1</v>
      </c>
      <c r="AG29" s="49">
        <f t="shared" si="3"/>
        <v>12</v>
      </c>
      <c r="AH29" s="167">
        <f t="shared" si="4"/>
        <v>5</v>
      </c>
      <c r="AI29" s="159">
        <f t="shared" si="6"/>
        <v>65</v>
      </c>
    </row>
    <row r="30" spans="1:35" ht="19.5" customHeight="1" thickBot="1">
      <c r="A30" s="149" t="s">
        <v>59</v>
      </c>
      <c r="B30" s="53">
        <f>SUM(B12:B29)</f>
        <v>377</v>
      </c>
      <c r="C30" s="13">
        <f t="shared" ref="C30:AI30" si="7">SUM(C12:C29)</f>
        <v>260</v>
      </c>
      <c r="D30" s="13">
        <f t="shared" si="7"/>
        <v>151</v>
      </c>
      <c r="E30" s="13">
        <f t="shared" si="7"/>
        <v>83</v>
      </c>
      <c r="F30" s="51">
        <f t="shared" si="7"/>
        <v>36</v>
      </c>
      <c r="G30" s="53">
        <f t="shared" si="7"/>
        <v>37</v>
      </c>
      <c r="H30" s="39">
        <f t="shared" si="7"/>
        <v>907</v>
      </c>
      <c r="I30" s="53">
        <f t="shared" si="7"/>
        <v>418</v>
      </c>
      <c r="J30" s="13">
        <f t="shared" si="7"/>
        <v>275</v>
      </c>
      <c r="K30" s="13">
        <f t="shared" si="7"/>
        <v>163</v>
      </c>
      <c r="L30" s="13">
        <f t="shared" si="7"/>
        <v>60</v>
      </c>
      <c r="M30" s="51"/>
      <c r="N30" s="53">
        <f t="shared" si="7"/>
        <v>36</v>
      </c>
      <c r="O30" s="39">
        <f t="shared" si="7"/>
        <v>945</v>
      </c>
      <c r="P30" s="53">
        <f t="shared" si="7"/>
        <v>365</v>
      </c>
      <c r="Q30" s="13">
        <f t="shared" si="7"/>
        <v>252</v>
      </c>
      <c r="R30" s="13">
        <f t="shared" si="7"/>
        <v>139</v>
      </c>
      <c r="S30" s="51">
        <f t="shared" si="7"/>
        <v>90</v>
      </c>
      <c r="T30" s="53">
        <f t="shared" si="7"/>
        <v>34</v>
      </c>
      <c r="U30" s="39">
        <f t="shared" si="7"/>
        <v>846</v>
      </c>
      <c r="V30" s="53">
        <f t="shared" si="7"/>
        <v>361</v>
      </c>
      <c r="W30" s="13">
        <f t="shared" si="7"/>
        <v>274</v>
      </c>
      <c r="X30" s="13">
        <f t="shared" si="7"/>
        <v>109</v>
      </c>
      <c r="Y30" s="51">
        <f t="shared" si="7"/>
        <v>76</v>
      </c>
      <c r="Z30" s="53">
        <f t="shared" si="7"/>
        <v>34</v>
      </c>
      <c r="AA30" s="39">
        <f t="shared" si="7"/>
        <v>820</v>
      </c>
      <c r="AB30" s="53">
        <f t="shared" si="7"/>
        <v>348</v>
      </c>
      <c r="AC30" s="13">
        <f t="shared" si="7"/>
        <v>243</v>
      </c>
      <c r="AD30" s="13">
        <f t="shared" si="7"/>
        <v>102</v>
      </c>
      <c r="AE30" s="51">
        <f t="shared" si="7"/>
        <v>21</v>
      </c>
      <c r="AF30" s="53">
        <f t="shared" si="7"/>
        <v>31</v>
      </c>
      <c r="AG30" s="39">
        <f t="shared" si="7"/>
        <v>714</v>
      </c>
      <c r="AH30" s="170">
        <f t="shared" si="7"/>
        <v>172</v>
      </c>
      <c r="AI30" s="100">
        <f t="shared" si="7"/>
        <v>4232</v>
      </c>
    </row>
    <row r="31" spans="1:35" ht="16.5" thickBot="1">
      <c r="A31" s="8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</row>
    <row r="32" spans="1:35" ht="15.75">
      <c r="A32" s="27" t="s">
        <v>79</v>
      </c>
      <c r="B32" s="28"/>
      <c r="C32" s="28"/>
      <c r="D32" s="28"/>
      <c r="E32" s="28"/>
      <c r="F32" s="61"/>
      <c r="G32" s="151"/>
      <c r="H32" s="32"/>
      <c r="I32" s="67"/>
      <c r="J32" s="28"/>
      <c r="K32" s="28"/>
      <c r="L32" s="28"/>
      <c r="M32" s="61"/>
      <c r="N32" s="151"/>
      <c r="O32" s="32"/>
      <c r="P32" s="67"/>
      <c r="Q32" s="28"/>
      <c r="R32" s="28"/>
      <c r="S32" s="61"/>
      <c r="T32" s="151"/>
      <c r="U32" s="32"/>
      <c r="V32" s="67"/>
      <c r="W32" s="28"/>
      <c r="X32" s="28"/>
      <c r="Y32" s="61"/>
      <c r="Z32" s="151"/>
      <c r="AA32" s="32"/>
      <c r="AB32" s="67"/>
      <c r="AC32" s="28"/>
      <c r="AD32" s="28"/>
      <c r="AE32" s="28"/>
      <c r="AF32" s="28"/>
      <c r="AG32" s="61"/>
      <c r="AH32" s="151"/>
      <c r="AI32" s="32"/>
    </row>
    <row r="33" spans="1:35" ht="31.5">
      <c r="A33" s="4" t="s">
        <v>78</v>
      </c>
      <c r="B33" s="22"/>
      <c r="C33" s="22"/>
      <c r="D33" s="22"/>
      <c r="E33" s="22"/>
      <c r="F33" s="62"/>
      <c r="G33" s="152"/>
      <c r="H33" s="49">
        <f>SUM(F33)</f>
        <v>0</v>
      </c>
      <c r="I33" s="68"/>
      <c r="J33" s="22"/>
      <c r="K33" s="22"/>
      <c r="L33" s="22"/>
      <c r="M33" s="62">
        <v>1</v>
      </c>
      <c r="N33" s="56">
        <v>1</v>
      </c>
      <c r="O33" s="49">
        <f>SUM(M33)</f>
        <v>1</v>
      </c>
      <c r="P33" s="68"/>
      <c r="Q33" s="22"/>
      <c r="R33" s="22"/>
      <c r="S33" s="62"/>
      <c r="T33" s="152"/>
      <c r="U33" s="49">
        <f>SUM(P33:S33)</f>
        <v>0</v>
      </c>
      <c r="V33" s="68"/>
      <c r="W33" s="22"/>
      <c r="X33" s="22"/>
      <c r="Y33" s="62"/>
      <c r="Z33" s="152"/>
      <c r="AA33" s="49">
        <f>SUM(Y33)</f>
        <v>0</v>
      </c>
      <c r="AB33" s="68"/>
      <c r="AC33" s="22"/>
      <c r="AD33" s="22"/>
      <c r="AE33" s="22"/>
      <c r="AF33" s="22"/>
      <c r="AG33" s="49">
        <f t="shared" ref="AG33:AG39" si="8">SUM(AE33)</f>
        <v>0</v>
      </c>
      <c r="AH33" s="152">
        <f>SUM(G33,T33,Z33,AF33)</f>
        <v>0</v>
      </c>
      <c r="AI33" s="152">
        <f t="shared" ref="AI33:AI39" si="9">SUM(H33,U33,AA33,AG33)</f>
        <v>0</v>
      </c>
    </row>
    <row r="34" spans="1:35" ht="15.75">
      <c r="A34" s="3" t="s">
        <v>68</v>
      </c>
      <c r="B34" s="22">
        <v>1</v>
      </c>
      <c r="C34" s="22"/>
      <c r="D34" s="22"/>
      <c r="E34" s="22"/>
      <c r="F34" s="62"/>
      <c r="G34" s="56">
        <v>1</v>
      </c>
      <c r="H34" s="49">
        <f t="shared" ref="H34:H39" si="10">SUM(B34:F34)</f>
        <v>1</v>
      </c>
      <c r="I34" s="68"/>
      <c r="J34" s="22"/>
      <c r="K34" s="22"/>
      <c r="L34" s="22"/>
      <c r="M34" s="62"/>
      <c r="N34" s="152"/>
      <c r="O34" s="49">
        <f t="shared" ref="O34:O39" si="11">SUM(M34)</f>
        <v>0</v>
      </c>
      <c r="P34" s="68">
        <v>1</v>
      </c>
      <c r="Q34" s="22"/>
      <c r="R34" s="22"/>
      <c r="S34" s="62"/>
      <c r="T34" s="56">
        <v>1</v>
      </c>
      <c r="U34" s="49">
        <f t="shared" ref="U34:U39" si="12">SUM(P34:S34)</f>
        <v>1</v>
      </c>
      <c r="V34" s="68"/>
      <c r="W34" s="22"/>
      <c r="X34" s="22"/>
      <c r="Y34" s="62"/>
      <c r="Z34" s="152"/>
      <c r="AA34" s="49">
        <f>SUM(Y34)</f>
        <v>0</v>
      </c>
      <c r="AB34" s="68"/>
      <c r="AC34" s="22"/>
      <c r="AD34" s="22"/>
      <c r="AE34" s="22"/>
      <c r="AF34" s="22"/>
      <c r="AG34" s="49">
        <f t="shared" si="8"/>
        <v>0</v>
      </c>
      <c r="AH34" s="152">
        <f t="shared" ref="AH34:AH39" si="13">SUM(G34,T34,Z34,AF34)</f>
        <v>2</v>
      </c>
      <c r="AI34" s="152">
        <f t="shared" si="9"/>
        <v>2</v>
      </c>
    </row>
    <row r="35" spans="1:35" ht="31.5">
      <c r="A35" s="4" t="s">
        <v>71</v>
      </c>
      <c r="B35" s="22"/>
      <c r="C35" s="22"/>
      <c r="D35" s="22">
        <v>1</v>
      </c>
      <c r="E35" s="22"/>
      <c r="F35" s="62"/>
      <c r="G35" s="56">
        <v>1</v>
      </c>
      <c r="H35" s="49">
        <f t="shared" si="10"/>
        <v>1</v>
      </c>
      <c r="I35" s="68"/>
      <c r="J35" s="22">
        <v>1</v>
      </c>
      <c r="K35" s="22"/>
      <c r="L35" s="22"/>
      <c r="M35" s="62"/>
      <c r="N35" s="56">
        <v>1</v>
      </c>
      <c r="O35" s="49">
        <f>SUM(I35:M35)</f>
        <v>1</v>
      </c>
      <c r="P35" s="68"/>
      <c r="Q35" s="22">
        <v>1</v>
      </c>
      <c r="R35" s="22"/>
      <c r="S35" s="62"/>
      <c r="T35" s="56">
        <v>1</v>
      </c>
      <c r="U35" s="49">
        <f t="shared" si="12"/>
        <v>1</v>
      </c>
      <c r="V35" s="68"/>
      <c r="W35" s="22"/>
      <c r="X35" s="22"/>
      <c r="Y35" s="62"/>
      <c r="Z35" s="152"/>
      <c r="AA35" s="49">
        <f>SUM(Y35)</f>
        <v>0</v>
      </c>
      <c r="AB35" s="68"/>
      <c r="AC35" s="22"/>
      <c r="AD35" s="22"/>
      <c r="AE35" s="22"/>
      <c r="AF35" s="22"/>
      <c r="AG35" s="49">
        <f t="shared" si="8"/>
        <v>0</v>
      </c>
      <c r="AH35" s="152">
        <f>SUM(G35,N35,T35,Z35)</f>
        <v>3</v>
      </c>
      <c r="AI35" s="152">
        <f>SUM(H35,O35,AA35,U35)</f>
        <v>3</v>
      </c>
    </row>
    <row r="36" spans="1:35" ht="15.75">
      <c r="A36" s="3" t="s">
        <v>73</v>
      </c>
      <c r="B36" s="22">
        <v>1</v>
      </c>
      <c r="C36" s="22"/>
      <c r="D36" s="22"/>
      <c r="E36" s="22"/>
      <c r="F36" s="62"/>
      <c r="G36" s="56">
        <v>1</v>
      </c>
      <c r="H36" s="49">
        <f t="shared" si="10"/>
        <v>1</v>
      </c>
      <c r="I36" s="68"/>
      <c r="J36" s="22"/>
      <c r="K36" s="22"/>
      <c r="L36" s="22"/>
      <c r="M36" s="62"/>
      <c r="N36" s="152"/>
      <c r="O36" s="49">
        <f t="shared" si="11"/>
        <v>0</v>
      </c>
      <c r="P36" s="68">
        <v>1</v>
      </c>
      <c r="Q36" s="22"/>
      <c r="R36" s="22"/>
      <c r="S36" s="62"/>
      <c r="T36" s="56">
        <v>1</v>
      </c>
      <c r="U36" s="49">
        <f t="shared" si="12"/>
        <v>1</v>
      </c>
      <c r="V36" s="68"/>
      <c r="W36" s="22"/>
      <c r="X36" s="22"/>
      <c r="Y36" s="62"/>
      <c r="Z36" s="152"/>
      <c r="AA36" s="49">
        <f>SUM(Y36)</f>
        <v>0</v>
      </c>
      <c r="AB36" s="68"/>
      <c r="AC36" s="22"/>
      <c r="AD36" s="22"/>
      <c r="AE36" s="22"/>
      <c r="AF36" s="22"/>
      <c r="AG36" s="49">
        <f t="shared" si="8"/>
        <v>0</v>
      </c>
      <c r="AH36" s="152">
        <f t="shared" si="13"/>
        <v>2</v>
      </c>
      <c r="AI36" s="152">
        <f t="shared" si="9"/>
        <v>2</v>
      </c>
    </row>
    <row r="37" spans="1:35" ht="15.75">
      <c r="A37" s="3" t="s">
        <v>74</v>
      </c>
      <c r="B37" s="22"/>
      <c r="C37" s="22"/>
      <c r="D37" s="22">
        <v>1</v>
      </c>
      <c r="E37" s="22"/>
      <c r="F37" s="62"/>
      <c r="G37" s="152">
        <v>1</v>
      </c>
      <c r="H37" s="49">
        <f t="shared" si="10"/>
        <v>1</v>
      </c>
      <c r="I37" s="68"/>
      <c r="J37" s="22"/>
      <c r="K37" s="22">
        <v>1</v>
      </c>
      <c r="L37" s="22"/>
      <c r="M37" s="62"/>
      <c r="N37" s="56">
        <v>1</v>
      </c>
      <c r="O37" s="49">
        <f>SUM(I37:M37)</f>
        <v>1</v>
      </c>
      <c r="P37" s="68"/>
      <c r="Q37" s="22"/>
      <c r="R37" s="22">
        <v>1</v>
      </c>
      <c r="S37" s="62"/>
      <c r="T37" s="56">
        <v>1</v>
      </c>
      <c r="U37" s="49">
        <f t="shared" si="12"/>
        <v>1</v>
      </c>
      <c r="V37" s="68"/>
      <c r="W37" s="22"/>
      <c r="X37" s="22"/>
      <c r="Y37" s="62"/>
      <c r="Z37" s="152"/>
      <c r="AA37" s="49">
        <f>SUM(Y37)</f>
        <v>0</v>
      </c>
      <c r="AB37" s="68"/>
      <c r="AC37" s="22"/>
      <c r="AD37" s="22"/>
      <c r="AE37" s="22"/>
      <c r="AF37" s="22"/>
      <c r="AG37" s="49">
        <f t="shared" si="8"/>
        <v>0</v>
      </c>
      <c r="AH37" s="152">
        <f>SUM(G37,N37,T37,AF37)</f>
        <v>3</v>
      </c>
      <c r="AI37" s="152">
        <f>SUM(H37,O37,U37,AA37)</f>
        <v>3</v>
      </c>
    </row>
    <row r="38" spans="1:35" ht="15.75">
      <c r="A38" s="15" t="s">
        <v>75</v>
      </c>
      <c r="B38" s="23"/>
      <c r="C38" s="23"/>
      <c r="D38" s="23">
        <v>1</v>
      </c>
      <c r="E38" s="23"/>
      <c r="F38" s="64"/>
      <c r="G38" s="154">
        <v>1</v>
      </c>
      <c r="H38" s="49">
        <f t="shared" si="10"/>
        <v>1</v>
      </c>
      <c r="I38" s="70"/>
      <c r="J38" s="23"/>
      <c r="K38" s="23"/>
      <c r="L38" s="23"/>
      <c r="M38" s="64"/>
      <c r="N38" s="57"/>
      <c r="O38" s="49"/>
      <c r="P38" s="70"/>
      <c r="Q38" s="23"/>
      <c r="R38" s="23"/>
      <c r="S38" s="64"/>
      <c r="T38" s="57"/>
      <c r="U38" s="49"/>
      <c r="V38" s="70"/>
      <c r="W38" s="23"/>
      <c r="X38" s="23"/>
      <c r="Y38" s="64"/>
      <c r="Z38" s="154"/>
      <c r="AA38" s="49"/>
      <c r="AB38" s="70"/>
      <c r="AC38" s="23"/>
      <c r="AD38" s="23"/>
      <c r="AE38" s="23"/>
      <c r="AF38" s="23"/>
      <c r="AG38" s="49"/>
      <c r="AH38" s="152">
        <f t="shared" si="13"/>
        <v>1</v>
      </c>
      <c r="AI38" s="152">
        <f t="shared" si="9"/>
        <v>1</v>
      </c>
    </row>
    <row r="39" spans="1:35" ht="16.5" thickBot="1">
      <c r="A39" s="15" t="s">
        <v>76</v>
      </c>
      <c r="B39" s="23">
        <v>1</v>
      </c>
      <c r="C39" s="23"/>
      <c r="D39" s="23"/>
      <c r="E39" s="23"/>
      <c r="F39" s="64"/>
      <c r="G39" s="154">
        <v>1</v>
      </c>
      <c r="H39" s="49">
        <f t="shared" si="10"/>
        <v>1</v>
      </c>
      <c r="I39" s="70"/>
      <c r="J39" s="23"/>
      <c r="K39" s="23"/>
      <c r="L39" s="23"/>
      <c r="M39" s="64"/>
      <c r="N39" s="154"/>
      <c r="O39" s="49">
        <f t="shared" si="11"/>
        <v>0</v>
      </c>
      <c r="P39" s="70">
        <v>1</v>
      </c>
      <c r="Q39" s="23"/>
      <c r="R39" s="23"/>
      <c r="S39" s="64"/>
      <c r="T39" s="154">
        <v>1</v>
      </c>
      <c r="U39" s="49">
        <f t="shared" si="12"/>
        <v>1</v>
      </c>
      <c r="V39" s="70">
        <v>1</v>
      </c>
      <c r="W39" s="23">
        <v>1</v>
      </c>
      <c r="X39" s="23"/>
      <c r="Y39" s="64"/>
      <c r="Z39" s="154">
        <v>2</v>
      </c>
      <c r="AA39" s="49">
        <f>SUM(V39:Y39)</f>
        <v>2</v>
      </c>
      <c r="AB39" s="70"/>
      <c r="AC39" s="23"/>
      <c r="AD39" s="23"/>
      <c r="AE39" s="23"/>
      <c r="AF39" s="23"/>
      <c r="AG39" s="49">
        <f t="shared" si="8"/>
        <v>0</v>
      </c>
      <c r="AH39" s="152">
        <f t="shared" si="13"/>
        <v>4</v>
      </c>
      <c r="AI39" s="152">
        <f t="shared" si="9"/>
        <v>4</v>
      </c>
    </row>
    <row r="40" spans="1:35" ht="16.5" thickBot="1">
      <c r="A40" s="16" t="s">
        <v>59</v>
      </c>
      <c r="B40" s="163">
        <f t="shared" ref="B40:H40" si="14">SUM(B33:B39)</f>
        <v>3</v>
      </c>
      <c r="C40" s="163">
        <f t="shared" si="14"/>
        <v>0</v>
      </c>
      <c r="D40" s="163">
        <f t="shared" si="14"/>
        <v>3</v>
      </c>
      <c r="E40" s="163">
        <f t="shared" si="14"/>
        <v>0</v>
      </c>
      <c r="F40" s="163">
        <f t="shared" si="14"/>
        <v>0</v>
      </c>
      <c r="G40" s="164">
        <f t="shared" si="14"/>
        <v>6</v>
      </c>
      <c r="H40" s="164">
        <f t="shared" si="14"/>
        <v>6</v>
      </c>
      <c r="I40" s="164">
        <f t="shared" ref="I40:AI40" si="15">SUM(I33:I39)</f>
        <v>0</v>
      </c>
      <c r="J40" s="164">
        <f t="shared" si="15"/>
        <v>1</v>
      </c>
      <c r="K40" s="164">
        <f t="shared" si="15"/>
        <v>1</v>
      </c>
      <c r="L40" s="164">
        <f t="shared" si="15"/>
        <v>0</v>
      </c>
      <c r="M40" s="164">
        <f t="shared" si="15"/>
        <v>1</v>
      </c>
      <c r="N40" s="164">
        <f t="shared" si="15"/>
        <v>3</v>
      </c>
      <c r="O40" s="164">
        <f t="shared" si="15"/>
        <v>3</v>
      </c>
      <c r="P40" s="164">
        <f t="shared" si="15"/>
        <v>3</v>
      </c>
      <c r="Q40" s="164">
        <f t="shared" si="15"/>
        <v>1</v>
      </c>
      <c r="R40" s="164">
        <f t="shared" si="15"/>
        <v>1</v>
      </c>
      <c r="S40" s="164">
        <f t="shared" si="15"/>
        <v>0</v>
      </c>
      <c r="T40" s="164">
        <f t="shared" si="15"/>
        <v>5</v>
      </c>
      <c r="U40" s="164">
        <f t="shared" si="15"/>
        <v>5</v>
      </c>
      <c r="V40" s="164">
        <f t="shared" si="15"/>
        <v>1</v>
      </c>
      <c r="W40" s="164">
        <f t="shared" si="15"/>
        <v>1</v>
      </c>
      <c r="X40" s="164">
        <f t="shared" si="15"/>
        <v>0</v>
      </c>
      <c r="Y40" s="164">
        <f t="shared" si="15"/>
        <v>0</v>
      </c>
      <c r="Z40" s="164">
        <f t="shared" si="15"/>
        <v>2</v>
      </c>
      <c r="AA40" s="164">
        <f t="shared" si="15"/>
        <v>2</v>
      </c>
      <c r="AB40" s="164">
        <f t="shared" si="15"/>
        <v>0</v>
      </c>
      <c r="AC40" s="164">
        <f t="shared" si="15"/>
        <v>0</v>
      </c>
      <c r="AD40" s="164">
        <f t="shared" si="15"/>
        <v>0</v>
      </c>
      <c r="AE40" s="164">
        <f t="shared" si="15"/>
        <v>0</v>
      </c>
      <c r="AF40" s="164">
        <f t="shared" si="15"/>
        <v>0</v>
      </c>
      <c r="AG40" s="164">
        <f t="shared" si="15"/>
        <v>0</v>
      </c>
      <c r="AH40" s="164">
        <f t="shared" si="15"/>
        <v>15</v>
      </c>
      <c r="AI40" s="164">
        <f t="shared" si="15"/>
        <v>15</v>
      </c>
    </row>
    <row r="41" spans="1:35" ht="15.75">
      <c r="A41" s="11"/>
      <c r="B41" s="172"/>
      <c r="C41" s="172"/>
      <c r="D41" s="172"/>
      <c r="E41" s="172"/>
      <c r="F41" s="172"/>
      <c r="G41" s="172"/>
      <c r="H41" s="172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172"/>
      <c r="U41" s="172"/>
      <c r="V41" s="172"/>
      <c r="W41" s="172"/>
      <c r="X41" s="172"/>
      <c r="Y41" s="172"/>
      <c r="Z41" s="172"/>
      <c r="AA41" s="172"/>
      <c r="AB41" s="172"/>
      <c r="AC41" s="172"/>
      <c r="AD41" s="172"/>
      <c r="AE41" s="172"/>
      <c r="AF41" s="172"/>
      <c r="AG41" s="172"/>
      <c r="AH41" s="172"/>
      <c r="AI41" s="172"/>
    </row>
    <row r="42" spans="1:35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</row>
    <row r="43" spans="1:35" ht="22.5">
      <c r="A43" s="26" t="s">
        <v>62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5"/>
      <c r="W43" s="1"/>
      <c r="X43" s="1"/>
      <c r="Y43" s="8"/>
      <c r="Z43" s="8"/>
      <c r="AA43" s="8"/>
      <c r="AB43" s="25" t="s">
        <v>101</v>
      </c>
      <c r="AC43" s="8"/>
      <c r="AD43" s="8"/>
      <c r="AE43" s="8"/>
      <c r="AF43" s="8"/>
      <c r="AG43" s="8"/>
      <c r="AH43" s="8"/>
      <c r="AI43" s="8"/>
    </row>
    <row r="44" spans="1:35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</row>
    <row r="45" spans="1:35" ht="15.7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</row>
  </sheetData>
  <mergeCells count="2">
    <mergeCell ref="B7:AI7"/>
    <mergeCell ref="B8:AI8"/>
  </mergeCells>
  <phoneticPr fontId="0" type="noConversion"/>
  <pageMargins left="0.7" right="0.7" top="0.75" bottom="0.75" header="0.3" footer="0.3"/>
  <pageSetup paperSize="9" scale="56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H38"/>
  <sheetViews>
    <sheetView topLeftCell="E1" zoomScale="85" zoomScaleNormal="85" workbookViewId="0">
      <selection activeCell="P12" sqref="P12:P13"/>
    </sheetView>
  </sheetViews>
  <sheetFormatPr defaultRowHeight="15"/>
  <cols>
    <col min="1" max="1" width="34.28515625" customWidth="1"/>
    <col min="2" max="2" width="6.140625" customWidth="1"/>
    <col min="3" max="3" width="5.42578125" customWidth="1"/>
    <col min="4" max="4" width="5.140625" customWidth="1"/>
    <col min="5" max="5" width="7.7109375" customWidth="1"/>
    <col min="6" max="6" width="7.140625" customWidth="1"/>
    <col min="7" max="7" width="5.42578125" customWidth="1"/>
    <col min="8" max="8" width="5.7109375" customWidth="1"/>
    <col min="9" max="9" width="5.42578125" customWidth="1"/>
    <col min="10" max="10" width="7.7109375" customWidth="1"/>
    <col min="11" max="11" width="7.5703125" customWidth="1"/>
    <col min="12" max="12" width="5.140625" customWidth="1"/>
    <col min="13" max="13" width="7.7109375" customWidth="1"/>
    <col min="14" max="14" width="7.140625" customWidth="1"/>
    <col min="15" max="15" width="9" customWidth="1"/>
    <col min="18" max="18" width="8.5703125" customWidth="1"/>
    <col min="19" max="19" width="8.28515625" customWidth="1"/>
    <col min="24" max="24" width="9.7109375" bestFit="1" customWidth="1"/>
    <col min="25" max="25" width="1.7109375" customWidth="1"/>
    <col min="26" max="33" width="9.140625" hidden="1" customWidth="1"/>
  </cols>
  <sheetData>
    <row r="3" spans="1:33" ht="18.75">
      <c r="S3" s="10" t="s">
        <v>82</v>
      </c>
    </row>
    <row r="4" spans="1:33" ht="18.75">
      <c r="S4" s="10" t="s">
        <v>61</v>
      </c>
    </row>
    <row r="5" spans="1:33" ht="18.75">
      <c r="S5" s="10" t="s">
        <v>103</v>
      </c>
    </row>
    <row r="8" spans="1:33" ht="20.25" customHeight="1">
      <c r="B8" s="181" t="s">
        <v>96</v>
      </c>
      <c r="C8" s="181"/>
      <c r="D8" s="181"/>
      <c r="E8" s="181"/>
      <c r="F8" s="181"/>
      <c r="G8" s="181"/>
      <c r="H8" s="181"/>
      <c r="I8" s="181"/>
      <c r="J8" s="181"/>
      <c r="K8" s="181"/>
      <c r="L8" s="181"/>
      <c r="M8" s="181"/>
      <c r="N8" s="181"/>
      <c r="O8" s="181"/>
      <c r="P8" s="181"/>
      <c r="Q8" s="181"/>
      <c r="R8" s="181"/>
      <c r="S8" s="181"/>
      <c r="T8" s="181"/>
      <c r="U8" s="181"/>
      <c r="V8" s="181"/>
      <c r="W8" s="181"/>
      <c r="X8" s="181"/>
      <c r="Y8" s="181"/>
      <c r="Z8" s="181"/>
      <c r="AA8" s="181"/>
      <c r="AB8" s="181"/>
      <c r="AC8" s="181"/>
      <c r="AD8" s="181"/>
      <c r="AE8" s="181"/>
      <c r="AF8" s="181"/>
      <c r="AG8" s="181"/>
    </row>
    <row r="9" spans="1:33" ht="21" customHeight="1">
      <c r="B9" s="182" t="s">
        <v>91</v>
      </c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2"/>
      <c r="P9" s="182"/>
      <c r="Q9" s="182"/>
      <c r="R9" s="182"/>
      <c r="S9" s="182"/>
      <c r="T9" s="182"/>
      <c r="U9" s="182"/>
      <c r="V9" s="182"/>
      <c r="W9" s="182"/>
      <c r="X9" s="182"/>
      <c r="Y9" s="182"/>
      <c r="Z9" s="182"/>
      <c r="AA9" s="182"/>
      <c r="AB9" s="182"/>
      <c r="AC9" s="182"/>
      <c r="AD9" s="182"/>
      <c r="AE9" s="182"/>
      <c r="AF9" s="182"/>
      <c r="AG9" s="9"/>
    </row>
    <row r="10" spans="1:33" ht="21" customHeight="1"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</row>
    <row r="11" spans="1:33" ht="16.5" thickBot="1">
      <c r="C11" s="11"/>
      <c r="S11" s="12"/>
      <c r="T11" s="12"/>
    </row>
    <row r="12" spans="1:33" s="12" customFormat="1" ht="29.25" customHeight="1">
      <c r="A12" s="189" t="s">
        <v>63</v>
      </c>
      <c r="B12" s="191" t="s">
        <v>50</v>
      </c>
      <c r="C12" s="191" t="s">
        <v>51</v>
      </c>
      <c r="D12" s="193" t="s">
        <v>52</v>
      </c>
      <c r="E12" s="185" t="s">
        <v>6</v>
      </c>
      <c r="F12" s="195" t="s">
        <v>7</v>
      </c>
      <c r="G12" s="187" t="s">
        <v>53</v>
      </c>
      <c r="H12" s="191" t="s">
        <v>54</v>
      </c>
      <c r="I12" s="193" t="s">
        <v>55</v>
      </c>
      <c r="J12" s="185" t="s">
        <v>6</v>
      </c>
      <c r="K12" s="195" t="s">
        <v>7</v>
      </c>
      <c r="L12" s="197">
        <v>12</v>
      </c>
      <c r="M12" s="204" t="s">
        <v>6</v>
      </c>
      <c r="N12" s="206" t="s">
        <v>7</v>
      </c>
      <c r="O12" s="185" t="s">
        <v>56</v>
      </c>
      <c r="P12" s="195" t="s">
        <v>57</v>
      </c>
      <c r="Q12" s="183" t="s">
        <v>94</v>
      </c>
      <c r="R12" s="202" t="s">
        <v>58</v>
      </c>
      <c r="S12" s="201"/>
      <c r="T12" s="165"/>
      <c r="U12" s="199" t="s">
        <v>64</v>
      </c>
      <c r="V12" s="191"/>
      <c r="W12" s="191"/>
      <c r="X12" s="200"/>
    </row>
    <row r="13" spans="1:33" ht="31.5" customHeight="1" thickBot="1">
      <c r="A13" s="190"/>
      <c r="B13" s="192"/>
      <c r="C13" s="192"/>
      <c r="D13" s="194"/>
      <c r="E13" s="186"/>
      <c r="F13" s="196"/>
      <c r="G13" s="188"/>
      <c r="H13" s="192"/>
      <c r="I13" s="194"/>
      <c r="J13" s="186"/>
      <c r="K13" s="196"/>
      <c r="L13" s="198"/>
      <c r="M13" s="205"/>
      <c r="N13" s="207"/>
      <c r="O13" s="186"/>
      <c r="P13" s="196"/>
      <c r="Q13" s="184"/>
      <c r="R13" s="203"/>
      <c r="S13" s="201"/>
      <c r="T13" s="165"/>
      <c r="U13" s="72" t="s">
        <v>65</v>
      </c>
      <c r="V13" s="73" t="s">
        <v>66</v>
      </c>
      <c r="W13" s="73" t="s">
        <v>80</v>
      </c>
      <c r="X13" s="79" t="s">
        <v>81</v>
      </c>
    </row>
    <row r="14" spans="1:33" ht="31.5">
      <c r="A14" s="18" t="s">
        <v>78</v>
      </c>
      <c r="B14" s="33">
        <v>25</v>
      </c>
      <c r="C14" s="33">
        <v>24</v>
      </c>
      <c r="D14" s="84">
        <v>23</v>
      </c>
      <c r="E14" s="55">
        <v>3</v>
      </c>
      <c r="F14" s="52">
        <f t="shared" ref="F14:F19" si="0">SUM(B14,C14,D14)</f>
        <v>72</v>
      </c>
      <c r="G14" s="87">
        <v>22</v>
      </c>
      <c r="H14" s="33">
        <v>19</v>
      </c>
      <c r="I14" s="84">
        <v>25</v>
      </c>
      <c r="J14" s="55">
        <v>3</v>
      </c>
      <c r="K14" s="52">
        <f t="shared" ref="K14:K19" si="1">SUM(G14,H14,I14)</f>
        <v>66</v>
      </c>
      <c r="L14" s="87"/>
      <c r="M14" s="33"/>
      <c r="N14" s="84"/>
      <c r="O14" s="55">
        <f t="shared" ref="O14:P19" si="2">SUM(E14,J14)</f>
        <v>6</v>
      </c>
      <c r="P14" s="52">
        <f t="shared" si="2"/>
        <v>138</v>
      </c>
      <c r="Q14" s="167">
        <f ca="1">SUM(O14,'5-9'!AH12,'1-4'!AL12)</f>
        <v>46</v>
      </c>
      <c r="R14" s="97">
        <f ca="1">SUM('1-4'!AM12,'5-9'!AI12,P14)</f>
        <v>1283</v>
      </c>
      <c r="S14" s="31"/>
      <c r="T14" s="165"/>
      <c r="U14" s="40">
        <f ca="1">'1-4'!AM12/'1-4'!AL12</f>
        <v>28.578947368421051</v>
      </c>
      <c r="V14" s="41">
        <f ca="1">'5-9'!AI12/'5-9'!AH12</f>
        <v>28.666666666666668</v>
      </c>
      <c r="W14" s="41">
        <f t="shared" ref="W14:W19" si="3">P14/O14</f>
        <v>23</v>
      </c>
      <c r="X14" s="46">
        <f t="shared" ref="X14:X32" si="4">R14/Q14</f>
        <v>27.891304347826086</v>
      </c>
    </row>
    <row r="15" spans="1:33" ht="15.75">
      <c r="A15" s="3" t="s">
        <v>67</v>
      </c>
      <c r="B15" s="22">
        <v>20</v>
      </c>
      <c r="C15" s="22"/>
      <c r="D15" s="62"/>
      <c r="E15" s="56">
        <v>1</v>
      </c>
      <c r="F15" s="52">
        <f t="shared" si="0"/>
        <v>20</v>
      </c>
      <c r="G15" s="68">
        <v>17</v>
      </c>
      <c r="H15" s="22"/>
      <c r="I15" s="62"/>
      <c r="J15" s="56">
        <v>1</v>
      </c>
      <c r="K15" s="52">
        <f t="shared" si="1"/>
        <v>17</v>
      </c>
      <c r="L15" s="68"/>
      <c r="M15" s="22"/>
      <c r="N15" s="62"/>
      <c r="O15" s="56">
        <f t="shared" si="2"/>
        <v>2</v>
      </c>
      <c r="P15" s="49">
        <f t="shared" si="2"/>
        <v>37</v>
      </c>
      <c r="Q15" s="168">
        <f ca="1">SUM('1-4'!AL13,'5-9'!AH13,O15)</f>
        <v>23</v>
      </c>
      <c r="R15" s="98">
        <f ca="1">SUM('1-4'!AM13,'5-9'!AI13,P15)</f>
        <v>613</v>
      </c>
      <c r="S15" s="31"/>
      <c r="T15" s="165"/>
      <c r="U15" s="40">
        <f ca="1">'1-4'!AM13/'1-4'!AL13</f>
        <v>27.6</v>
      </c>
      <c r="V15" s="41">
        <f ca="1">'5-9'!AI13/'5-9'!AH13</f>
        <v>27.272727272727273</v>
      </c>
      <c r="W15" s="41">
        <f t="shared" si="3"/>
        <v>18.5</v>
      </c>
      <c r="X15" s="46">
        <f t="shared" si="4"/>
        <v>26.652173913043477</v>
      </c>
    </row>
    <row r="16" spans="1:33" ht="15.75">
      <c r="A16" s="3" t="s">
        <v>68</v>
      </c>
      <c r="B16" s="22">
        <v>19</v>
      </c>
      <c r="C16" s="22"/>
      <c r="D16" s="62"/>
      <c r="E16" s="56">
        <v>1</v>
      </c>
      <c r="F16" s="52">
        <f t="shared" si="0"/>
        <v>19</v>
      </c>
      <c r="G16" s="68">
        <v>28</v>
      </c>
      <c r="H16" s="22"/>
      <c r="I16" s="62"/>
      <c r="J16" s="56">
        <v>1</v>
      </c>
      <c r="K16" s="52">
        <f t="shared" si="1"/>
        <v>28</v>
      </c>
      <c r="L16" s="68"/>
      <c r="M16" s="22"/>
      <c r="N16" s="62"/>
      <c r="O16" s="56">
        <f t="shared" si="2"/>
        <v>2</v>
      </c>
      <c r="P16" s="49">
        <f t="shared" si="2"/>
        <v>47</v>
      </c>
      <c r="Q16" s="168">
        <f ca="1">SUM('1-4'!AL14,'5-9'!AH14,O16)</f>
        <v>15</v>
      </c>
      <c r="R16" s="98">
        <f ca="1">SUM('1-4'!AM14,'5-9'!AI14,P16)</f>
        <v>346</v>
      </c>
      <c r="S16" s="31"/>
      <c r="T16" s="165"/>
      <c r="U16" s="40">
        <f ca="1">'1-4'!AM14/'1-4'!AL14</f>
        <v>27.75</v>
      </c>
      <c r="V16" s="41">
        <f ca="1">'5-9'!AI14/'5-9'!AH14</f>
        <v>20.888888888888889</v>
      </c>
      <c r="W16" s="41">
        <f t="shared" si="3"/>
        <v>23.5</v>
      </c>
      <c r="X16" s="46">
        <f t="shared" si="4"/>
        <v>23.066666666666666</v>
      </c>
    </row>
    <row r="17" spans="1:24" ht="31.5">
      <c r="A17" s="4" t="s">
        <v>70</v>
      </c>
      <c r="B17" s="22">
        <v>28</v>
      </c>
      <c r="C17" s="22">
        <v>24</v>
      </c>
      <c r="D17" s="62"/>
      <c r="E17" s="56">
        <v>2</v>
      </c>
      <c r="F17" s="52">
        <f t="shared" si="0"/>
        <v>52</v>
      </c>
      <c r="G17" s="68">
        <v>25</v>
      </c>
      <c r="H17" s="22">
        <v>24</v>
      </c>
      <c r="I17" s="62">
        <v>25</v>
      </c>
      <c r="J17" s="56">
        <v>3</v>
      </c>
      <c r="K17" s="52">
        <f t="shared" si="1"/>
        <v>74</v>
      </c>
      <c r="L17" s="68"/>
      <c r="M17" s="22"/>
      <c r="N17" s="62"/>
      <c r="O17" s="56">
        <f t="shared" si="2"/>
        <v>5</v>
      </c>
      <c r="P17" s="49">
        <f t="shared" si="2"/>
        <v>126</v>
      </c>
      <c r="Q17" s="168">
        <f ca="1">SUM('1-4'!AL15,'5-9'!AH15,O17)</f>
        <v>46</v>
      </c>
      <c r="R17" s="98">
        <f ca="1">SUM('1-4'!AM15,'5-9'!AI15,P17)</f>
        <v>1283</v>
      </c>
      <c r="S17" s="31"/>
      <c r="T17" s="165"/>
      <c r="U17" s="40">
        <f ca="1">'1-4'!AM15/'1-4'!AL15</f>
        <v>28.05</v>
      </c>
      <c r="V17" s="41">
        <f ca="1">'5-9'!AI15/'5-9'!AH15</f>
        <v>28.38095238095238</v>
      </c>
      <c r="W17" s="41">
        <f t="shared" si="3"/>
        <v>25.2</v>
      </c>
      <c r="X17" s="46">
        <f t="shared" si="4"/>
        <v>27.891304347826086</v>
      </c>
    </row>
    <row r="18" spans="1:24" ht="31.5">
      <c r="A18" s="4" t="s">
        <v>71</v>
      </c>
      <c r="B18" s="22">
        <v>16</v>
      </c>
      <c r="C18" s="22">
        <v>20</v>
      </c>
      <c r="D18" s="62"/>
      <c r="E18" s="56">
        <v>2</v>
      </c>
      <c r="F18" s="52">
        <f t="shared" si="0"/>
        <v>36</v>
      </c>
      <c r="G18" s="68">
        <v>23</v>
      </c>
      <c r="H18" s="22"/>
      <c r="I18" s="62"/>
      <c r="J18" s="56">
        <v>1</v>
      </c>
      <c r="K18" s="52">
        <f t="shared" si="1"/>
        <v>23</v>
      </c>
      <c r="L18" s="68"/>
      <c r="M18" s="22"/>
      <c r="N18" s="62"/>
      <c r="O18" s="56">
        <f t="shared" si="2"/>
        <v>3</v>
      </c>
      <c r="P18" s="49">
        <f t="shared" si="2"/>
        <v>59</v>
      </c>
      <c r="Q18" s="168">
        <f ca="1">SUM('1-4'!AL16,'5-9'!AH16,O18)</f>
        <v>26</v>
      </c>
      <c r="R18" s="98">
        <f ca="1">SUM('1-4'!AM16,'5-9'!AI16,P18)</f>
        <v>643</v>
      </c>
      <c r="S18" s="31"/>
      <c r="T18" s="165"/>
      <c r="U18" s="40">
        <f ca="1">'1-4'!AM16/'1-4'!AL16</f>
        <v>26.333333333333332</v>
      </c>
      <c r="V18" s="41">
        <f ca="1">'5-9'!AI16/'5-9'!AH16</f>
        <v>24.363636363636363</v>
      </c>
      <c r="W18" s="41">
        <f t="shared" si="3"/>
        <v>19.666666666666668</v>
      </c>
      <c r="X18" s="46">
        <f t="shared" si="4"/>
        <v>24.73076923076923</v>
      </c>
    </row>
    <row r="19" spans="1:24" ht="31.5">
      <c r="A19" s="4" t="s">
        <v>72</v>
      </c>
      <c r="B19" s="22">
        <v>20</v>
      </c>
      <c r="C19" s="22"/>
      <c r="D19" s="62"/>
      <c r="E19" s="56">
        <v>1</v>
      </c>
      <c r="F19" s="52">
        <f t="shared" si="0"/>
        <v>20</v>
      </c>
      <c r="G19" s="68">
        <v>30</v>
      </c>
      <c r="H19" s="22"/>
      <c r="I19" s="62"/>
      <c r="J19" s="56">
        <v>1</v>
      </c>
      <c r="K19" s="49">
        <f t="shared" si="1"/>
        <v>30</v>
      </c>
      <c r="L19" s="68"/>
      <c r="M19" s="22"/>
      <c r="N19" s="62"/>
      <c r="O19" s="56">
        <f t="shared" si="2"/>
        <v>2</v>
      </c>
      <c r="P19" s="49">
        <f t="shared" si="2"/>
        <v>50</v>
      </c>
      <c r="Q19" s="168">
        <f ca="1">SUM('1-4'!AL17,'5-9'!AH17,O19)</f>
        <v>26</v>
      </c>
      <c r="R19" s="98">
        <f ca="1">SUM('1-4'!AM17,'5-9'!AI17,P19)</f>
        <v>620</v>
      </c>
      <c r="S19" s="31"/>
      <c r="T19" s="165"/>
      <c r="U19" s="40">
        <f ca="1">'1-4'!AM17/'1-4'!AL17</f>
        <v>23.75</v>
      </c>
      <c r="V19" s="41">
        <f ca="1">'5-9'!AI17/'5-9'!AH17</f>
        <v>23.75</v>
      </c>
      <c r="W19" s="41">
        <f t="shared" si="3"/>
        <v>25</v>
      </c>
      <c r="X19" s="46">
        <f t="shared" si="4"/>
        <v>23.846153846153847</v>
      </c>
    </row>
    <row r="20" spans="1:24" ht="15.75">
      <c r="A20" s="3" t="s">
        <v>73</v>
      </c>
      <c r="B20" s="22"/>
      <c r="C20" s="22"/>
      <c r="D20" s="62"/>
      <c r="E20" s="56"/>
      <c r="F20" s="49"/>
      <c r="G20" s="68"/>
      <c r="H20" s="22"/>
      <c r="I20" s="62"/>
      <c r="J20" s="56"/>
      <c r="K20" s="49"/>
      <c r="L20" s="68"/>
      <c r="M20" s="22"/>
      <c r="N20" s="62"/>
      <c r="O20" s="56"/>
      <c r="P20" s="49"/>
      <c r="Q20" s="168">
        <f ca="1">SUM('1-4'!AL18,'5-9'!AH18,O20)</f>
        <v>11</v>
      </c>
      <c r="R20" s="98">
        <f ca="1">SUM('1-4'!AM18,'5-9'!AI18,P20)</f>
        <v>270</v>
      </c>
      <c r="S20" s="31"/>
      <c r="T20" s="165"/>
      <c r="U20" s="40">
        <f ca="1">'1-4'!AM18/'1-4'!AL18</f>
        <v>23.666666666666668</v>
      </c>
      <c r="V20" s="41">
        <f ca="1">'5-9'!AI18/'5-9'!AH18</f>
        <v>25.6</v>
      </c>
      <c r="W20" s="41"/>
      <c r="X20" s="46">
        <f t="shared" si="4"/>
        <v>24.545454545454547</v>
      </c>
    </row>
    <row r="21" spans="1:24" ht="15.75">
      <c r="A21" s="3" t="s">
        <v>74</v>
      </c>
      <c r="B21" s="22">
        <v>19</v>
      </c>
      <c r="C21" s="22">
        <v>18</v>
      </c>
      <c r="D21" s="62"/>
      <c r="E21" s="56">
        <v>2</v>
      </c>
      <c r="F21" s="52">
        <f t="shared" ref="F21:F31" si="5">SUM(B21,C21,D21)</f>
        <v>37</v>
      </c>
      <c r="G21" s="68">
        <v>17</v>
      </c>
      <c r="H21" s="22">
        <v>17</v>
      </c>
      <c r="I21" s="62"/>
      <c r="J21" s="56">
        <v>2</v>
      </c>
      <c r="K21" s="49">
        <f t="shared" ref="K21:K31" si="6">SUM(G21,H21,I21)</f>
        <v>34</v>
      </c>
      <c r="L21" s="68"/>
      <c r="M21" s="22"/>
      <c r="N21" s="62"/>
      <c r="O21" s="56">
        <f>SUM(E21,J21)</f>
        <v>4</v>
      </c>
      <c r="P21" s="49">
        <f>SUM(F21,K21)</f>
        <v>71</v>
      </c>
      <c r="Q21" s="168">
        <f ca="1">SUM('1-4'!AL19,'5-9'!AH19,O21)</f>
        <v>31</v>
      </c>
      <c r="R21" s="98">
        <f ca="1">SUM('1-4'!AM19,'5-9'!AI19,P21)</f>
        <v>792</v>
      </c>
      <c r="S21" s="31"/>
      <c r="T21" s="165"/>
      <c r="U21" s="40">
        <f ca="1">'1-4'!AM19/'1-4'!AL19</f>
        <v>26.083333333333332</v>
      </c>
      <c r="V21" s="41">
        <f ca="1">'5-9'!AI19/'5-9'!AH19</f>
        <v>27.2</v>
      </c>
      <c r="W21" s="41">
        <f>P21/O21</f>
        <v>17.75</v>
      </c>
      <c r="X21" s="46">
        <f t="shared" si="4"/>
        <v>25.548387096774192</v>
      </c>
    </row>
    <row r="22" spans="1:24" ht="15.75">
      <c r="A22" s="3" t="s">
        <v>75</v>
      </c>
      <c r="B22" s="22">
        <v>18</v>
      </c>
      <c r="C22" s="22">
        <v>18</v>
      </c>
      <c r="D22" s="62">
        <v>18</v>
      </c>
      <c r="E22" s="56">
        <v>3</v>
      </c>
      <c r="F22" s="49">
        <f t="shared" si="5"/>
        <v>54</v>
      </c>
      <c r="G22" s="68">
        <v>22</v>
      </c>
      <c r="H22" s="22">
        <v>26</v>
      </c>
      <c r="I22" s="62"/>
      <c r="J22" s="56">
        <v>2</v>
      </c>
      <c r="K22" s="49">
        <f t="shared" si="6"/>
        <v>48</v>
      </c>
      <c r="L22" s="68"/>
      <c r="M22" s="22"/>
      <c r="N22" s="62"/>
      <c r="O22" s="56">
        <f>SUM(E22,J22)</f>
        <v>5</v>
      </c>
      <c r="P22" s="49">
        <f>SUM(F22,K22)</f>
        <v>102</v>
      </c>
      <c r="Q22" s="168">
        <f ca="1">SUM('1-4'!AL20,'5-9'!AH20,O22)</f>
        <v>38</v>
      </c>
      <c r="R22" s="98">
        <f ca="1">SUM('1-4'!AM20,'5-9'!AI20,P22)</f>
        <v>994</v>
      </c>
      <c r="S22" s="31"/>
      <c r="T22" s="165"/>
      <c r="U22" s="40">
        <f ca="1">'1-4'!AM20/'1-4'!AL20</f>
        <v>28.4</v>
      </c>
      <c r="V22" s="41">
        <f ca="1">'5-9'!AI20/'5-9'!AH20</f>
        <v>25.888888888888889</v>
      </c>
      <c r="W22" s="41">
        <f>P22/O22</f>
        <v>20.399999999999999</v>
      </c>
      <c r="X22" s="46">
        <f t="shared" si="4"/>
        <v>26.157894736842106</v>
      </c>
    </row>
    <row r="23" spans="1:24" ht="15.75">
      <c r="A23" s="3" t="s">
        <v>76</v>
      </c>
      <c r="B23" s="22"/>
      <c r="C23" s="22"/>
      <c r="D23" s="62"/>
      <c r="E23" s="56"/>
      <c r="F23" s="49">
        <f t="shared" si="5"/>
        <v>0</v>
      </c>
      <c r="G23" s="68"/>
      <c r="H23" s="22"/>
      <c r="I23" s="62"/>
      <c r="J23" s="56"/>
      <c r="K23" s="49">
        <f t="shared" si="6"/>
        <v>0</v>
      </c>
      <c r="L23" s="68"/>
      <c r="M23" s="22"/>
      <c r="N23" s="62"/>
      <c r="O23" s="56"/>
      <c r="P23" s="49"/>
      <c r="Q23" s="168">
        <f ca="1">SUM('1-4'!AL21,'5-9'!AH21,O23)</f>
        <v>13</v>
      </c>
      <c r="R23" s="98">
        <f ca="1">SUM('1-4'!AM21,'5-9'!AI21,P23)</f>
        <v>280</v>
      </c>
      <c r="S23" s="31"/>
      <c r="T23" s="165"/>
      <c r="U23" s="40">
        <f ca="1">'1-4'!AM21/'1-4'!AL21</f>
        <v>21.166666666666668</v>
      </c>
      <c r="V23" s="41">
        <f ca="1">'5-9'!AI21/'5-9'!AH21</f>
        <v>21.857142857142858</v>
      </c>
      <c r="W23" s="41"/>
      <c r="X23" s="46">
        <f t="shared" si="4"/>
        <v>21.53846153846154</v>
      </c>
    </row>
    <row r="24" spans="1:24" ht="31.5">
      <c r="A24" s="4" t="s">
        <v>77</v>
      </c>
      <c r="B24" s="21">
        <v>28</v>
      </c>
      <c r="C24" s="21">
        <v>19</v>
      </c>
      <c r="D24" s="63"/>
      <c r="E24" s="77">
        <v>2</v>
      </c>
      <c r="F24" s="49">
        <f t="shared" si="5"/>
        <v>47</v>
      </c>
      <c r="G24" s="69">
        <v>30</v>
      </c>
      <c r="H24" s="21">
        <v>29</v>
      </c>
      <c r="I24" s="63"/>
      <c r="J24" s="77">
        <v>2</v>
      </c>
      <c r="K24" s="49">
        <f t="shared" si="6"/>
        <v>59</v>
      </c>
      <c r="L24" s="69"/>
      <c r="M24" s="21"/>
      <c r="N24" s="63"/>
      <c r="O24" s="56">
        <f>SUM(E24,J24)</f>
        <v>4</v>
      </c>
      <c r="P24" s="49">
        <f>SUM(F24,K24)</f>
        <v>106</v>
      </c>
      <c r="Q24" s="168">
        <f ca="1">SUM('1-4'!AL22,'5-9'!AH22,O24)</f>
        <v>14</v>
      </c>
      <c r="R24" s="98">
        <f ca="1">SUM('1-4'!AM22,'5-9'!AI22,P24)</f>
        <v>413</v>
      </c>
      <c r="S24" s="31"/>
      <c r="T24" s="165"/>
      <c r="U24" s="40"/>
      <c r="V24" s="41">
        <f ca="1">'5-9'!AI22/'5-9'!AH22</f>
        <v>30.7</v>
      </c>
      <c r="W24" s="41">
        <f>P24/O24</f>
        <v>26.5</v>
      </c>
      <c r="X24" s="46">
        <f t="shared" si="4"/>
        <v>29.5</v>
      </c>
    </row>
    <row r="25" spans="1:24" ht="19.5" customHeight="1">
      <c r="A25" s="4" t="s">
        <v>97</v>
      </c>
      <c r="B25" s="22"/>
      <c r="C25" s="22"/>
      <c r="D25" s="62"/>
      <c r="E25" s="56"/>
      <c r="F25" s="49">
        <f t="shared" si="5"/>
        <v>0</v>
      </c>
      <c r="G25" s="68"/>
      <c r="H25" s="22"/>
      <c r="I25" s="62"/>
      <c r="J25" s="56"/>
      <c r="K25" s="49">
        <f t="shared" si="6"/>
        <v>0</v>
      </c>
      <c r="L25" s="68"/>
      <c r="M25" s="22"/>
      <c r="N25" s="62"/>
      <c r="O25" s="56"/>
      <c r="P25" s="49"/>
      <c r="Q25" s="168">
        <f ca="1">SUM('1-4'!AL23,'5-9'!AH23,O25)</f>
        <v>4</v>
      </c>
      <c r="R25" s="98">
        <f ca="1">SUM('1-4'!AM23,'5-9'!AI23,P25)</f>
        <v>96</v>
      </c>
      <c r="S25" s="31"/>
      <c r="T25" s="165"/>
      <c r="U25" s="40">
        <f ca="1">'1-4'!AM23/'1-4'!AL23</f>
        <v>24</v>
      </c>
      <c r="V25" s="41"/>
      <c r="W25" s="41"/>
      <c r="X25" s="46">
        <f t="shared" si="4"/>
        <v>24</v>
      </c>
    </row>
    <row r="26" spans="1:24" ht="18.75" customHeight="1">
      <c r="A26" s="4" t="s">
        <v>10</v>
      </c>
      <c r="B26" s="21"/>
      <c r="C26" s="21"/>
      <c r="D26" s="63"/>
      <c r="E26" s="77"/>
      <c r="F26" s="49">
        <f t="shared" si="5"/>
        <v>0</v>
      </c>
      <c r="G26" s="69">
        <v>7</v>
      </c>
      <c r="H26" s="21"/>
      <c r="I26" s="63"/>
      <c r="J26" s="77">
        <v>1</v>
      </c>
      <c r="K26" s="49">
        <f t="shared" si="6"/>
        <v>7</v>
      </c>
      <c r="L26" s="69"/>
      <c r="M26" s="21"/>
      <c r="N26" s="63"/>
      <c r="O26" s="56">
        <f>SUM(E26,J26)</f>
        <v>1</v>
      </c>
      <c r="P26" s="49">
        <f>SUM(F26,K26)</f>
        <v>7</v>
      </c>
      <c r="Q26" s="168">
        <f ca="1">SUM('1-4'!AL24,'5-9'!AH24,O26)</f>
        <v>10</v>
      </c>
      <c r="R26" s="98">
        <f ca="1">SUM('1-4'!AM24,'5-9'!AI24,P26)</f>
        <v>148</v>
      </c>
      <c r="S26" s="31"/>
      <c r="T26" s="165"/>
      <c r="U26" s="40">
        <f ca="1">'1-4'!AM24/'1-4'!AL24</f>
        <v>15</v>
      </c>
      <c r="V26" s="41">
        <f ca="1">'5-9'!AI24/'5-9'!AH24</f>
        <v>16.2</v>
      </c>
      <c r="W26" s="41">
        <f>P26/O26</f>
        <v>7</v>
      </c>
      <c r="X26" s="46">
        <f t="shared" si="4"/>
        <v>14.8</v>
      </c>
    </row>
    <row r="27" spans="1:24" ht="15.75">
      <c r="A27" s="4" t="s">
        <v>99</v>
      </c>
      <c r="B27" s="22"/>
      <c r="C27" s="22"/>
      <c r="D27" s="62"/>
      <c r="E27" s="56"/>
      <c r="F27" s="49">
        <f t="shared" si="5"/>
        <v>0</v>
      </c>
      <c r="G27" s="68"/>
      <c r="H27" s="22"/>
      <c r="I27" s="62"/>
      <c r="J27" s="56"/>
      <c r="K27" s="49">
        <f t="shared" si="6"/>
        <v>0</v>
      </c>
      <c r="L27" s="68"/>
      <c r="M27" s="22"/>
      <c r="N27" s="62"/>
      <c r="O27" s="56"/>
      <c r="P27" s="49"/>
      <c r="Q27" s="168">
        <f ca="1">SUM('1-4'!AL25,'5-9'!AH25,O27)</f>
        <v>9</v>
      </c>
      <c r="R27" s="98">
        <f ca="1">SUM('1-4'!AM25,'5-9'!AI25,P27)</f>
        <v>140</v>
      </c>
      <c r="S27" s="31"/>
      <c r="T27" s="165"/>
      <c r="U27" s="40">
        <f ca="1">'1-4'!AM25/'1-4'!AL25</f>
        <v>16</v>
      </c>
      <c r="V27" s="41">
        <f ca="1">'5-9'!AI25/'5-9'!AH25</f>
        <v>15.2</v>
      </c>
      <c r="W27" s="41"/>
      <c r="X27" s="46">
        <f t="shared" si="4"/>
        <v>15.555555555555555</v>
      </c>
    </row>
    <row r="28" spans="1:24" ht="15.75">
      <c r="A28" s="3" t="s">
        <v>9</v>
      </c>
      <c r="B28" s="22">
        <v>16</v>
      </c>
      <c r="C28" s="22">
        <v>17</v>
      </c>
      <c r="D28" s="62"/>
      <c r="E28" s="56">
        <v>2</v>
      </c>
      <c r="F28" s="49">
        <f t="shared" si="5"/>
        <v>33</v>
      </c>
      <c r="G28" s="68">
        <v>31</v>
      </c>
      <c r="H28" s="22"/>
      <c r="I28" s="62"/>
      <c r="J28" s="56">
        <v>1</v>
      </c>
      <c r="K28" s="49">
        <f t="shared" si="6"/>
        <v>31</v>
      </c>
      <c r="L28" s="68"/>
      <c r="M28" s="22"/>
      <c r="N28" s="62"/>
      <c r="O28" s="56">
        <f>SUM(E28,J28)</f>
        <v>3</v>
      </c>
      <c r="P28" s="49">
        <f>SUM(F28,K28)</f>
        <v>64</v>
      </c>
      <c r="Q28" s="168">
        <f ca="1">SUM('1-4'!AL26,'5-9'!AH26,O28)</f>
        <v>22</v>
      </c>
      <c r="R28" s="98">
        <f ca="1">SUM('1-4'!AM26,'5-9'!AI26,P28)</f>
        <v>458</v>
      </c>
      <c r="S28" s="31"/>
      <c r="T28" s="165"/>
      <c r="U28" s="40">
        <f ca="1">'1-4'!AM26/'1-4'!AL26</f>
        <v>20.75</v>
      </c>
      <c r="V28" s="41">
        <f ca="1">'5-9'!AI26/'5-9'!AH26</f>
        <v>20.727272727272727</v>
      </c>
      <c r="W28" s="41">
        <f>P28/O28</f>
        <v>21.333333333333332</v>
      </c>
      <c r="X28" s="46">
        <f t="shared" si="4"/>
        <v>20.818181818181817</v>
      </c>
    </row>
    <row r="29" spans="1:24" ht="15.75">
      <c r="A29" s="3" t="s">
        <v>8</v>
      </c>
      <c r="B29" s="22">
        <v>8</v>
      </c>
      <c r="C29" s="22"/>
      <c r="D29" s="62"/>
      <c r="E29" s="56">
        <v>1</v>
      </c>
      <c r="F29" s="49">
        <f t="shared" si="5"/>
        <v>8</v>
      </c>
      <c r="G29" s="68">
        <v>13</v>
      </c>
      <c r="H29" s="22"/>
      <c r="I29" s="62"/>
      <c r="J29" s="56">
        <v>1</v>
      </c>
      <c r="K29" s="49">
        <f t="shared" si="6"/>
        <v>13</v>
      </c>
      <c r="L29" s="68"/>
      <c r="M29" s="22"/>
      <c r="N29" s="62"/>
      <c r="O29" s="56">
        <f>SUM(E29,J29)</f>
        <v>2</v>
      </c>
      <c r="P29" s="49">
        <f>SUM(F29,K29)</f>
        <v>21</v>
      </c>
      <c r="Q29" s="168">
        <f ca="1">SUM('1-4'!AL27,'5-9'!AH27,O29)</f>
        <v>11</v>
      </c>
      <c r="R29" s="98">
        <f ca="1">SUM('1-4'!AM27,'5-9'!AI27,P29)</f>
        <v>175</v>
      </c>
      <c r="S29" s="31"/>
      <c r="T29" s="165"/>
      <c r="U29" s="40">
        <f ca="1">'1-4'!AM27/'1-4'!AL27</f>
        <v>19.75</v>
      </c>
      <c r="V29" s="41">
        <f ca="1">'5-9'!AI27/'5-9'!AH27</f>
        <v>15</v>
      </c>
      <c r="W29" s="41">
        <f>P29/O29</f>
        <v>10.5</v>
      </c>
      <c r="X29" s="46">
        <f t="shared" si="4"/>
        <v>15.909090909090908</v>
      </c>
    </row>
    <row r="30" spans="1:24" ht="35.25" customHeight="1">
      <c r="A30" s="4" t="s">
        <v>100</v>
      </c>
      <c r="B30" s="21">
        <v>10</v>
      </c>
      <c r="C30" s="21"/>
      <c r="D30" s="63"/>
      <c r="E30" s="77">
        <v>1</v>
      </c>
      <c r="F30" s="49">
        <f t="shared" si="5"/>
        <v>10</v>
      </c>
      <c r="G30" s="69">
        <v>18</v>
      </c>
      <c r="H30" s="21"/>
      <c r="I30" s="63"/>
      <c r="J30" s="77">
        <v>1</v>
      </c>
      <c r="K30" s="49">
        <f t="shared" si="6"/>
        <v>18</v>
      </c>
      <c r="L30" s="69">
        <v>8</v>
      </c>
      <c r="M30" s="20">
        <v>1</v>
      </c>
      <c r="N30" s="54">
        <v>8</v>
      </c>
      <c r="O30" s="77">
        <f>SUM(E30,J30,M30)</f>
        <v>3</v>
      </c>
      <c r="P30" s="166">
        <f>SUM(F30,K30,N30)</f>
        <v>36</v>
      </c>
      <c r="Q30" s="168">
        <f ca="1">SUM('1-4'!AL28,'5-9'!AH28,O30)</f>
        <v>4</v>
      </c>
      <c r="R30" s="98">
        <f ca="1">SUM('1-4'!AM28,'5-9'!AI28,P30)</f>
        <v>42</v>
      </c>
      <c r="S30" s="31"/>
      <c r="T30" s="165"/>
      <c r="U30" s="40"/>
      <c r="V30" s="41">
        <f ca="1">'5-9'!AI28/'5-9'!AH28</f>
        <v>6</v>
      </c>
      <c r="W30" s="41">
        <f>P30/O30</f>
        <v>12</v>
      </c>
      <c r="X30" s="46">
        <f t="shared" si="4"/>
        <v>10.5</v>
      </c>
    </row>
    <row r="31" spans="1:24" ht="16.5" thickBot="1">
      <c r="A31" s="15" t="s">
        <v>0</v>
      </c>
      <c r="B31" s="23"/>
      <c r="C31" s="23"/>
      <c r="D31" s="64"/>
      <c r="E31" s="57"/>
      <c r="F31" s="49">
        <f t="shared" si="5"/>
        <v>0</v>
      </c>
      <c r="G31" s="70"/>
      <c r="H31" s="23"/>
      <c r="I31" s="64"/>
      <c r="J31" s="154"/>
      <c r="K31" s="49">
        <f t="shared" si="6"/>
        <v>0</v>
      </c>
      <c r="L31" s="70"/>
      <c r="M31" s="23"/>
      <c r="N31" s="64"/>
      <c r="O31" s="57"/>
      <c r="P31" s="50"/>
      <c r="Q31" s="169">
        <f ca="1">SUM('1-4'!AL29,'5-9'!AH29,O31)</f>
        <v>9</v>
      </c>
      <c r="R31" s="99">
        <f ca="1">SUM('1-4'!AM29,'5-9'!AI29,P31)</f>
        <v>105</v>
      </c>
      <c r="S31" s="31"/>
      <c r="T31" s="165"/>
      <c r="U31" s="42">
        <f ca="1">'1-4'!AM29/'1-4'!AL29</f>
        <v>10</v>
      </c>
      <c r="V31" s="43">
        <f ca="1">'5-9'!AI29/'5-9'!AH29</f>
        <v>13</v>
      </c>
      <c r="W31" s="43"/>
      <c r="X31" s="47">
        <f t="shared" si="4"/>
        <v>11.666666666666666</v>
      </c>
    </row>
    <row r="32" spans="1:24" ht="21.75" customHeight="1" thickBot="1">
      <c r="A32" s="16" t="s">
        <v>59</v>
      </c>
      <c r="B32" s="13">
        <f>SUM(B14:B31)</f>
        <v>227</v>
      </c>
      <c r="C32" s="13">
        <f t="shared" ref="C32:R32" si="7">SUM(C14:C31)</f>
        <v>140</v>
      </c>
      <c r="D32" s="51">
        <f t="shared" si="7"/>
        <v>41</v>
      </c>
      <c r="E32" s="53">
        <f t="shared" si="7"/>
        <v>21</v>
      </c>
      <c r="F32" s="39">
        <f t="shared" si="7"/>
        <v>408</v>
      </c>
      <c r="G32" s="71">
        <f t="shared" si="7"/>
        <v>283</v>
      </c>
      <c r="H32" s="13">
        <f t="shared" si="7"/>
        <v>115</v>
      </c>
      <c r="I32" s="51">
        <f t="shared" si="7"/>
        <v>50</v>
      </c>
      <c r="J32" s="53">
        <f t="shared" si="7"/>
        <v>20</v>
      </c>
      <c r="K32" s="39">
        <f t="shared" si="7"/>
        <v>448</v>
      </c>
      <c r="L32" s="71">
        <f t="shared" si="7"/>
        <v>8</v>
      </c>
      <c r="M32" s="13">
        <f t="shared" si="7"/>
        <v>1</v>
      </c>
      <c r="N32" s="51">
        <f t="shared" si="7"/>
        <v>8</v>
      </c>
      <c r="O32" s="53">
        <f t="shared" si="7"/>
        <v>42</v>
      </c>
      <c r="P32" s="39">
        <f t="shared" si="7"/>
        <v>864</v>
      </c>
      <c r="Q32" s="170">
        <f t="shared" si="7"/>
        <v>358</v>
      </c>
      <c r="R32" s="100">
        <f t="shared" si="7"/>
        <v>8701</v>
      </c>
      <c r="S32" s="31"/>
      <c r="T32" s="165"/>
      <c r="U32" s="44">
        <f ca="1">'1-4'!AM30/'1-4'!AL30</f>
        <v>25.034722222222221</v>
      </c>
      <c r="V32" s="45">
        <f ca="1">'5-9'!AI30/'5-9'!AH30</f>
        <v>24.604651162790699</v>
      </c>
      <c r="W32" s="45">
        <f>P32/O32</f>
        <v>20.571428571428573</v>
      </c>
      <c r="X32" s="48">
        <f t="shared" si="4"/>
        <v>24.304469273743017</v>
      </c>
    </row>
    <row r="33" spans="1:34">
      <c r="S33" s="12"/>
      <c r="T33" s="12"/>
    </row>
    <row r="34" spans="1:34">
      <c r="S34" s="12"/>
      <c r="T34" s="12"/>
    </row>
    <row r="38" spans="1:34" s="12" customFormat="1" ht="22.5">
      <c r="A38" s="5" t="s">
        <v>62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S38" s="5" t="s">
        <v>101</v>
      </c>
      <c r="T38" s="1"/>
      <c r="V38" s="1"/>
      <c r="W38" s="1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</row>
  </sheetData>
  <mergeCells count="22">
    <mergeCell ref="M12:M13"/>
    <mergeCell ref="N12:N13"/>
    <mergeCell ref="O12:O13"/>
    <mergeCell ref="P12:P13"/>
    <mergeCell ref="B8:AG8"/>
    <mergeCell ref="B9:AF9"/>
    <mergeCell ref="H12:H13"/>
    <mergeCell ref="U12:X12"/>
    <mergeCell ref="S12:S13"/>
    <mergeCell ref="K12:K13"/>
    <mergeCell ref="I12:I13"/>
    <mergeCell ref="R12:R13"/>
    <mergeCell ref="Q12:Q13"/>
    <mergeCell ref="E12:E13"/>
    <mergeCell ref="G12:G13"/>
    <mergeCell ref="A12:A13"/>
    <mergeCell ref="B12:B13"/>
    <mergeCell ref="C12:C13"/>
    <mergeCell ref="D12:D13"/>
    <mergeCell ref="F12:F13"/>
    <mergeCell ref="J12:J13"/>
    <mergeCell ref="L12:L13"/>
  </mergeCells>
  <phoneticPr fontId="0" type="noConversion"/>
  <pageMargins left="0.7" right="0.7" top="0.75" bottom="0.75" header="0.3" footer="0.3"/>
  <pageSetup paperSize="9" scale="6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1-4</vt:lpstr>
      <vt:lpstr>5-9</vt:lpstr>
      <vt:lpstr>10-12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2019-09-04T07:34:27Z</cp:lastPrinted>
  <dcterms:created xsi:type="dcterms:W3CDTF">2006-09-16T00:00:00Z</dcterms:created>
  <dcterms:modified xsi:type="dcterms:W3CDTF">2020-09-09T08:12:14Z</dcterms:modified>
</cp:coreProperties>
</file>