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20" yWindow="210" windowWidth="15480" windowHeight="11640" activeTab="4"/>
  </bookViews>
  <sheets>
    <sheet name="1-4" sheetId="1" r:id="rId1"/>
    <sheet name="5-9" sheetId="2" r:id="rId2"/>
    <sheet name="10-12" sheetId="3" r:id="rId3"/>
    <sheet name="Cадки по новому" sheetId="9" r:id="rId4"/>
    <sheet name="позашкілля нове" sheetId="10" r:id="rId5"/>
    <sheet name="Садки" sheetId="6" r:id="rId6"/>
    <sheet name="Позашкілля" sheetId="8" r:id="rId7"/>
  </sheets>
  <calcPr calcId="114210"/>
</workbook>
</file>

<file path=xl/calcChain.xml><?xml version="1.0" encoding="utf-8"?>
<calcChain xmlns="http://schemas.openxmlformats.org/spreadsheetml/2006/main">
  <c r="AO30" i="1"/>
  <c r="AN30"/>
  <c r="AB53" i="10"/>
  <c r="AA53"/>
  <c r="W53"/>
  <c r="V53"/>
  <c r="R53"/>
  <c r="Q53"/>
  <c r="M53"/>
  <c r="L53"/>
  <c r="H53"/>
  <c r="G53"/>
  <c r="C43" i="9"/>
  <c r="B43"/>
  <c r="AH43"/>
  <c r="AG43"/>
  <c r="AB43"/>
  <c r="AA43"/>
  <c r="W43"/>
  <c r="V43"/>
  <c r="AD43"/>
  <c r="AC43"/>
  <c r="Y43"/>
  <c r="X43"/>
  <c r="S43"/>
  <c r="R43"/>
  <c r="M43"/>
  <c r="AI39" i="2"/>
  <c r="AH39"/>
  <c r="AA39"/>
  <c r="Z39"/>
  <c r="W39"/>
  <c r="V39"/>
  <c r="U39"/>
  <c r="T39"/>
  <c r="R39"/>
  <c r="Q39"/>
  <c r="P39"/>
  <c r="O39"/>
  <c r="N39"/>
  <c r="M39"/>
  <c r="K39"/>
  <c r="J39"/>
  <c r="H39"/>
  <c r="G39"/>
  <c r="C39"/>
  <c r="B39"/>
  <c r="Z53" i="10"/>
  <c r="Y53"/>
  <c r="U53"/>
  <c r="T53"/>
  <c r="P53"/>
  <c r="O53"/>
  <c r="K53"/>
  <c r="J53"/>
  <c r="F53"/>
  <c r="E53"/>
  <c r="C53"/>
  <c r="B53"/>
  <c r="AD32" i="9"/>
  <c r="AC32"/>
  <c r="Z32"/>
  <c r="Y32"/>
  <c r="X32"/>
  <c r="T32"/>
  <c r="S32"/>
  <c r="R32"/>
  <c r="O32"/>
  <c r="N32"/>
  <c r="M32"/>
  <c r="J32"/>
  <c r="I32"/>
  <c r="H32"/>
  <c r="AN32"/>
  <c r="AM32"/>
  <c r="AL32"/>
  <c r="AK32"/>
  <c r="AJ32"/>
  <c r="AI32"/>
  <c r="AG32"/>
  <c r="AF32"/>
  <c r="AE32"/>
  <c r="AB32"/>
  <c r="AA32"/>
  <c r="W32"/>
  <c r="V32"/>
  <c r="Q32"/>
  <c r="P32"/>
  <c r="L32"/>
  <c r="K32"/>
  <c r="G32"/>
  <c r="F32"/>
  <c r="E32"/>
  <c r="D32"/>
  <c r="C32"/>
  <c r="B32"/>
  <c r="AB32" i="6"/>
  <c r="AA32"/>
  <c r="Z32"/>
  <c r="Y32"/>
  <c r="X32"/>
  <c r="W32"/>
  <c r="V32"/>
  <c r="T32"/>
  <c r="S32"/>
  <c r="R32"/>
  <c r="Q32"/>
  <c r="P32"/>
  <c r="O32"/>
  <c r="N32"/>
  <c r="M32"/>
  <c r="L32"/>
  <c r="K32"/>
  <c r="J32"/>
  <c r="I32"/>
  <c r="H32"/>
  <c r="E32"/>
  <c r="D32"/>
  <c r="C32"/>
  <c r="B32"/>
  <c r="AG30" i="1"/>
  <c r="F30"/>
  <c r="N18" i="8"/>
  <c r="M18"/>
  <c r="L18"/>
  <c r="K18"/>
  <c r="J18"/>
  <c r="I18"/>
  <c r="H18"/>
  <c r="G18"/>
  <c r="F18"/>
  <c r="E18"/>
  <c r="D18"/>
  <c r="C18"/>
  <c r="K31" i="3"/>
  <c r="K30"/>
  <c r="K29"/>
  <c r="K28"/>
  <c r="K27"/>
  <c r="K26"/>
  <c r="K25"/>
  <c r="F31"/>
  <c r="F30"/>
  <c r="F29"/>
  <c r="F28"/>
  <c r="F27"/>
  <c r="F26"/>
  <c r="P26"/>
  <c r="F25"/>
  <c r="K23"/>
  <c r="F23"/>
  <c r="K24"/>
  <c r="F24"/>
  <c r="K22"/>
  <c r="F22"/>
  <c r="K21"/>
  <c r="F21"/>
  <c r="K19"/>
  <c r="F19"/>
  <c r="K18"/>
  <c r="F18"/>
  <c r="K17"/>
  <c r="F17"/>
  <c r="K16"/>
  <c r="F16"/>
  <c r="K15"/>
  <c r="F15"/>
  <c r="AL12" i="1"/>
  <c r="K14" i="3"/>
  <c r="F14"/>
  <c r="AA20" i="2"/>
  <c r="U20"/>
  <c r="O20"/>
  <c r="H20"/>
  <c r="H21"/>
  <c r="AA19"/>
  <c r="U19"/>
  <c r="O19"/>
  <c r="H19"/>
  <c r="U17"/>
  <c r="O17"/>
  <c r="H16"/>
  <c r="AG15"/>
  <c r="AA15"/>
  <c r="U15"/>
  <c r="O15"/>
  <c r="H15"/>
  <c r="AH29"/>
  <c r="AH28"/>
  <c r="AH27"/>
  <c r="AH26"/>
  <c r="AH25"/>
  <c r="AH24"/>
  <c r="AH23"/>
  <c r="AL23" i="1"/>
  <c r="AH22" i="2"/>
  <c r="AH21"/>
  <c r="AL21" i="1"/>
  <c r="AH20" i="2"/>
  <c r="AH19"/>
  <c r="AH18"/>
  <c r="AH17"/>
  <c r="AH16"/>
  <c r="AH15"/>
  <c r="AH14"/>
  <c r="AH13"/>
  <c r="AG29"/>
  <c r="AG28"/>
  <c r="AG27"/>
  <c r="AG26"/>
  <c r="AG25"/>
  <c r="AG24"/>
  <c r="AG23"/>
  <c r="AG22"/>
  <c r="AG21"/>
  <c r="AG20"/>
  <c r="AG19"/>
  <c r="AG18"/>
  <c r="AG17"/>
  <c r="AG16"/>
  <c r="AG14"/>
  <c r="AG13"/>
  <c r="AA29"/>
  <c r="AA28"/>
  <c r="AA27"/>
  <c r="AA26"/>
  <c r="AA25"/>
  <c r="AA24"/>
  <c r="AA23"/>
  <c r="AA22"/>
  <c r="AA21"/>
  <c r="AA18"/>
  <c r="AA17"/>
  <c r="AA16"/>
  <c r="AA14"/>
  <c r="AA13"/>
  <c r="U29"/>
  <c r="U28"/>
  <c r="U27"/>
  <c r="U26"/>
  <c r="U25"/>
  <c r="U24"/>
  <c r="U23"/>
  <c r="U22"/>
  <c r="U21"/>
  <c r="U18"/>
  <c r="U16"/>
  <c r="U14"/>
  <c r="U13"/>
  <c r="O29"/>
  <c r="O28"/>
  <c r="O27"/>
  <c r="O26"/>
  <c r="O25"/>
  <c r="O24"/>
  <c r="O23"/>
  <c r="O22"/>
  <c r="O21"/>
  <c r="O18"/>
  <c r="O16"/>
  <c r="O14"/>
  <c r="O13"/>
  <c r="AG12"/>
  <c r="AA12"/>
  <c r="U12"/>
  <c r="AH12"/>
  <c r="H29"/>
  <c r="AI29"/>
  <c r="H28"/>
  <c r="H27"/>
  <c r="H26"/>
  <c r="H25"/>
  <c r="H24"/>
  <c r="H23"/>
  <c r="H22"/>
  <c r="H18"/>
  <c r="H17"/>
  <c r="H14"/>
  <c r="H13"/>
  <c r="O12"/>
  <c r="H12"/>
  <c r="AJ15" i="1"/>
  <c r="AJ29"/>
  <c r="AJ28"/>
  <c r="AJ27"/>
  <c r="AJ26"/>
  <c r="AJ25"/>
  <c r="AJ24"/>
  <c r="AJ23"/>
  <c r="AJ22"/>
  <c r="AJ21"/>
  <c r="AJ20"/>
  <c r="AJ19"/>
  <c r="AJ18"/>
  <c r="AJ17"/>
  <c r="AJ16"/>
  <c r="AJ14"/>
  <c r="AJ13"/>
  <c r="AA29"/>
  <c r="I29"/>
  <c r="R29"/>
  <c r="AA28"/>
  <c r="AA27"/>
  <c r="I27"/>
  <c r="R27"/>
  <c r="AA26"/>
  <c r="AA25"/>
  <c r="AA24"/>
  <c r="AA23"/>
  <c r="AA22"/>
  <c r="AA21"/>
  <c r="AA20"/>
  <c r="AA19"/>
  <c r="I19"/>
  <c r="R19"/>
  <c r="AA18"/>
  <c r="AA17"/>
  <c r="AA16"/>
  <c r="AA15"/>
  <c r="I15"/>
  <c r="R15"/>
  <c r="AL15"/>
  <c r="AA14"/>
  <c r="AA13"/>
  <c r="I13"/>
  <c r="R13"/>
  <c r="R28"/>
  <c r="R26"/>
  <c r="R25"/>
  <c r="R24"/>
  <c r="R23"/>
  <c r="R22"/>
  <c r="R21"/>
  <c r="R20"/>
  <c r="R18"/>
  <c r="R17"/>
  <c r="R16"/>
  <c r="R14"/>
  <c r="AJ12"/>
  <c r="AA12"/>
  <c r="R12"/>
  <c r="I28"/>
  <c r="I26"/>
  <c r="I25"/>
  <c r="I24"/>
  <c r="AM24"/>
  <c r="I23"/>
  <c r="I22"/>
  <c r="I21"/>
  <c r="I20"/>
  <c r="I18"/>
  <c r="I17"/>
  <c r="I16"/>
  <c r="I14"/>
  <c r="I12"/>
  <c r="C32" i="3"/>
  <c r="D32"/>
  <c r="E32"/>
  <c r="G32"/>
  <c r="H32"/>
  <c r="I32"/>
  <c r="J32"/>
  <c r="L32"/>
  <c r="M32"/>
  <c r="N32"/>
  <c r="B32"/>
  <c r="C30" i="2"/>
  <c r="D30"/>
  <c r="E30"/>
  <c r="F30"/>
  <c r="G30"/>
  <c r="I30"/>
  <c r="J30"/>
  <c r="K30"/>
  <c r="L30"/>
  <c r="N30"/>
  <c r="P30"/>
  <c r="Q30"/>
  <c r="R30"/>
  <c r="S30"/>
  <c r="T30"/>
  <c r="V30"/>
  <c r="W30"/>
  <c r="X30"/>
  <c r="Y30"/>
  <c r="Z30"/>
  <c r="AB30"/>
  <c r="AC30"/>
  <c r="AD30"/>
  <c r="AE30"/>
  <c r="AF30"/>
  <c r="B30"/>
  <c r="C30" i="1"/>
  <c r="D30"/>
  <c r="E30"/>
  <c r="G30"/>
  <c r="H30"/>
  <c r="K30"/>
  <c r="L30"/>
  <c r="M30"/>
  <c r="N30"/>
  <c r="O30"/>
  <c r="P30"/>
  <c r="Q30"/>
  <c r="T30"/>
  <c r="U30"/>
  <c r="V30"/>
  <c r="W30"/>
  <c r="X30"/>
  <c r="Z30"/>
  <c r="AC30"/>
  <c r="AD30"/>
  <c r="AE30"/>
  <c r="AF30"/>
  <c r="AH30"/>
  <c r="AI30"/>
  <c r="B30"/>
  <c r="O30" i="3"/>
  <c r="O29"/>
  <c r="AL27" i="1"/>
  <c r="O28" i="3"/>
  <c r="AL26" i="1"/>
  <c r="O26" i="3"/>
  <c r="AL24" i="1"/>
  <c r="P24" i="3"/>
  <c r="O24"/>
  <c r="O22"/>
  <c r="O21"/>
  <c r="O19"/>
  <c r="O18"/>
  <c r="O17"/>
  <c r="O16"/>
  <c r="O15"/>
  <c r="O14"/>
  <c r="AL14" i="1"/>
  <c r="AL20"/>
  <c r="AL19"/>
  <c r="AL25"/>
  <c r="AL29"/>
  <c r="AL18"/>
  <c r="AL17"/>
  <c r="AL16"/>
  <c r="AL13"/>
  <c r="P14" i="3"/>
  <c r="AI26" i="2"/>
  <c r="V28" i="3"/>
  <c r="Q27"/>
  <c r="Q25"/>
  <c r="AI19" i="2"/>
  <c r="V21" i="3"/>
  <c r="P15"/>
  <c r="P28"/>
  <c r="Q14"/>
  <c r="Q28"/>
  <c r="AI22" i="2"/>
  <c r="AI15"/>
  <c r="V17" i="3"/>
  <c r="V31"/>
  <c r="AI28" i="2"/>
  <c r="V30" i="3"/>
  <c r="Q31"/>
  <c r="AI12" i="2"/>
  <c r="V14" i="3"/>
  <c r="AI17" i="2"/>
  <c r="V19" i="3"/>
  <c r="AI24" i="2"/>
  <c r="V26" i="3"/>
  <c r="AI27" i="2"/>
  <c r="U30"/>
  <c r="AI25"/>
  <c r="V27" i="3"/>
  <c r="Q15"/>
  <c r="Q20"/>
  <c r="Q22"/>
  <c r="O30" i="2"/>
  <c r="Q23" i="3"/>
  <c r="AL30" i="1"/>
  <c r="Q19" i="3"/>
  <c r="Q26"/>
  <c r="Q30"/>
  <c r="W15"/>
  <c r="I30" i="1"/>
  <c r="V24" i="3"/>
  <c r="R24"/>
  <c r="Q16"/>
  <c r="Q18"/>
  <c r="Q21"/>
  <c r="Q24"/>
  <c r="Q29"/>
  <c r="AM12" i="1"/>
  <c r="R14" i="3"/>
  <c r="X14"/>
  <c r="AM16" i="1"/>
  <c r="U18" i="3"/>
  <c r="AM18" i="1"/>
  <c r="AM21"/>
  <c r="U23" i="3"/>
  <c r="AM23" i="1"/>
  <c r="U25" i="3"/>
  <c r="AM25" i="1"/>
  <c r="AM15"/>
  <c r="U17" i="3"/>
  <c r="AI13" i="2"/>
  <c r="V15" i="3"/>
  <c r="AI18" i="2"/>
  <c r="V20" i="3"/>
  <c r="AI23" i="2"/>
  <c r="AA30"/>
  <c r="AI16"/>
  <c r="AI21"/>
  <c r="V23" i="3"/>
  <c r="AI20" i="2"/>
  <c r="V22" i="3"/>
  <c r="P30"/>
  <c r="W14"/>
  <c r="K32"/>
  <c r="P29"/>
  <c r="W26"/>
  <c r="W28"/>
  <c r="W30"/>
  <c r="F32"/>
  <c r="P16"/>
  <c r="P17"/>
  <c r="P18"/>
  <c r="W18"/>
  <c r="W24"/>
  <c r="AJ30" i="1"/>
  <c r="U26" i="3"/>
  <c r="AM14" i="1"/>
  <c r="U16" i="3"/>
  <c r="R30" i="1"/>
  <c r="AA30"/>
  <c r="AM27"/>
  <c r="U29" i="3"/>
  <c r="AM29" i="1"/>
  <c r="U31" i="3"/>
  <c r="AM17" i="1"/>
  <c r="U19" i="3"/>
  <c r="AM26" i="1"/>
  <c r="U28" i="3"/>
  <c r="U27"/>
  <c r="H30" i="2"/>
  <c r="O32" i="3"/>
  <c r="AM20" i="1"/>
  <c r="U22" i="3"/>
  <c r="AM13" i="1"/>
  <c r="R15" i="3"/>
  <c r="Q17"/>
  <c r="AM19" i="1"/>
  <c r="U21" i="3"/>
  <c r="AI14" i="2"/>
  <c r="AI30"/>
  <c r="V32" i="3"/>
  <c r="AH30" i="2"/>
  <c r="AG30"/>
  <c r="P19" i="3"/>
  <c r="W19"/>
  <c r="P21"/>
  <c r="W21"/>
  <c r="P22"/>
  <c r="W22"/>
  <c r="W29"/>
  <c r="V16"/>
  <c r="U20"/>
  <c r="R31"/>
  <c r="V29"/>
  <c r="R29"/>
  <c r="V18"/>
  <c r="R23"/>
  <c r="W16"/>
  <c r="R17"/>
  <c r="X31"/>
  <c r="U14"/>
  <c r="AM30" i="1"/>
  <c r="U32" i="3"/>
  <c r="R18"/>
  <c r="X18"/>
  <c r="R28"/>
  <c r="X28"/>
  <c r="R26"/>
  <c r="X26"/>
  <c r="X23"/>
  <c r="R30"/>
  <c r="X30"/>
  <c r="R16"/>
  <c r="X16"/>
  <c r="R27"/>
  <c r="X27"/>
  <c r="R20"/>
  <c r="X20"/>
  <c r="R19"/>
  <c r="X19"/>
  <c r="X29"/>
  <c r="X24"/>
  <c r="U15"/>
  <c r="Q32"/>
  <c r="R25"/>
  <c r="X25"/>
  <c r="R21"/>
  <c r="X21"/>
  <c r="W17"/>
  <c r="R22"/>
  <c r="X22"/>
  <c r="P32"/>
  <c r="W32"/>
  <c r="X17"/>
  <c r="X15"/>
  <c r="R32"/>
  <c r="X32"/>
</calcChain>
</file>

<file path=xl/sharedStrings.xml><?xml version="1.0" encoding="utf-8"?>
<sst xmlns="http://schemas.openxmlformats.org/spreadsheetml/2006/main" count="507" uniqueCount="266">
  <si>
    <t>Шепарівцівська гімназія</t>
  </si>
  <si>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</si>
  <si>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</si>
  <si>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</si>
  <si>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</si>
  <si>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</si>
  <si>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</si>
  <si>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</si>
  <si>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</si>
  <si>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</si>
  <si>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</si>
  <si>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</si>
  <si>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</si>
  <si>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</si>
  <si>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</si>
  <si>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</si>
  <si>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</si>
  <si>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</si>
  <si>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</si>
  <si>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</si>
  <si>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</si>
  <si>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</si>
  <si>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</si>
  <si>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</si>
  <si>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</si>
  <si>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</si>
  <si>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</si>
  <si>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</si>
  <si>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</si>
  <si>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</si>
  <si>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</si>
  <si>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</si>
  <si>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</si>
  <si>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</si>
  <si>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</si>
  <si>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</si>
  <si>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</si>
  <si>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</si>
  <si>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</si>
  <si>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</si>
  <si>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</si>
  <si>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</si>
  <si>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</si>
  <si>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</si>
  <si>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</si>
  <si>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</si>
  <si>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</si>
  <si>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</si>
  <si>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</si>
  <si>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</si>
  <si>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</si>
  <si>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</si>
  <si>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</si>
  <si>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</si>
  <si>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</si>
  <si>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</si>
  <si>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</si>
  <si>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</si>
  <si>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учнів у 1-12кл.</t>
  </si>
  <si>
    <t>Всього:</t>
  </si>
  <si>
    <t>Додаток 1</t>
  </si>
  <si>
    <t>до рішення виконавчого комітету</t>
  </si>
  <si>
    <t>від ________________ №_______</t>
  </si>
  <si>
    <t>Керуючий справами виконавчого комітету</t>
  </si>
  <si>
    <t>Т. Кухтар</t>
  </si>
  <si>
    <t>Заклади загальної середньої освіти</t>
  </si>
  <si>
    <t>Наповнюваність</t>
  </si>
  <si>
    <t>І-ІV</t>
  </si>
  <si>
    <t>V-IX</t>
  </si>
  <si>
    <t>№ з/п</t>
  </si>
  <si>
    <t>Назва закладу позашкільної освіти</t>
  </si>
  <si>
    <t>Кількість учнів</t>
  </si>
  <si>
    <t>Всього по закладах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</si>
  <si>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</si>
  <si>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</si>
  <si>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</si>
  <si>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</si>
  <si>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</si>
  <si>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</si>
  <si>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</si>
  <si>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</si>
  <si>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</si>
  <si>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</si>
  <si>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</si>
  <si>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ліцей №1 імені В.Стефаника</t>
  </si>
  <si>
    <t>Іванівецький НВК "Загальноосвітня школа І-ІІІ ступенів-дошкільний навчальний заклад"</t>
  </si>
  <si>
    <t>Іванівецький НВК  "Загальноосвітня школа І-ІІІ ступенів-дошкільний навчальний заклад"</t>
  </si>
  <si>
    <t>НВК "Дошкільний навчальний заклад-загальноосвітній навчальний заклад І ступеня №20 "Світлячок"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</si>
  <si>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</si>
  <si>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</si>
  <si>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</si>
  <si>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</si>
  <si>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З них інклюзивне навчання у:</t>
  </si>
  <si>
    <t>Напрями позашкільної освіти</t>
  </si>
  <si>
    <t>художньо-естетичний</t>
  </si>
  <si>
    <t xml:space="preserve">військово-патріотичний </t>
  </si>
  <si>
    <t>еколого-натуралістичний</t>
  </si>
  <si>
    <t>науково-технічний</t>
  </si>
  <si>
    <t>кількість груп</t>
  </si>
  <si>
    <t>кількість учнів</t>
  </si>
  <si>
    <t>Кількість гуртків</t>
  </si>
  <si>
    <t>туристсько-краєзнавчий</t>
  </si>
  <si>
    <t>гуманітарний</t>
  </si>
  <si>
    <t>X-XII</t>
  </si>
  <si>
    <t>I-XII</t>
  </si>
  <si>
    <t>Продовження додатка 1</t>
  </si>
  <si>
    <t>1-І</t>
  </si>
  <si>
    <t>3-І</t>
  </si>
  <si>
    <t xml:space="preserve">4-I </t>
  </si>
  <si>
    <t>4-Д</t>
  </si>
  <si>
    <t>6-Д</t>
  </si>
  <si>
    <t>Додаток 5</t>
  </si>
  <si>
    <t>Планова мережа закладів позашкільної освіти Коломийської міської об'єднаної територіальної громади на 2020-2021 навчальний рік</t>
  </si>
  <si>
    <t>на 2020-2021 навчальний рік</t>
  </si>
  <si>
    <t xml:space="preserve">Планова мережа закладів загальної середньої освіти </t>
  </si>
  <si>
    <t>Додаток 2</t>
  </si>
  <si>
    <t xml:space="preserve">Планова мережа закладів дошкільної освіти </t>
  </si>
  <si>
    <t>Заклади дошкільної освіти</t>
  </si>
  <si>
    <t>Кількість</t>
  </si>
  <si>
    <t>Тривалість робочого часу</t>
  </si>
  <si>
    <t>10,5 год</t>
  </si>
  <si>
    <t>Цілодобовий</t>
  </si>
  <si>
    <t>груп</t>
  </si>
  <si>
    <t>Дітей</t>
  </si>
  <si>
    <t>з них: спеціальні та логопедичні</t>
  </si>
  <si>
    <t>ранній вік (2-3 р)</t>
  </si>
  <si>
    <t>дітей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</si>
  <si>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</si>
  <si>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</si>
  <si>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</si>
  <si>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</si>
  <si>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перед- шкільний вік (2-6 р)</t>
  </si>
  <si>
    <t>спеціальні</t>
  </si>
  <si>
    <t>до 3 років</t>
  </si>
  <si>
    <t>спец.</t>
  </si>
  <si>
    <t>(списковий склад)</t>
  </si>
  <si>
    <t>Коломийський ЗДО №2 "Дударик"</t>
  </si>
  <si>
    <t>Коломийський ЗДО №3 "Берізка"</t>
  </si>
  <si>
    <t>Коломийський ЗДО №5 "Барвінок"</t>
  </si>
  <si>
    <t>Коломийський ЗДО №7 "Росинка"</t>
  </si>
  <si>
    <t>Коломийський ЗДО №9 "Веселка"</t>
  </si>
  <si>
    <t>Коломийський ЗДО №11 "Сонечко"</t>
  </si>
  <si>
    <t>Коломийський ЗДО №14 "Світанок"</t>
  </si>
  <si>
    <t>Коломийський ЗДО №16 "Орлятко"</t>
  </si>
  <si>
    <t>Коломийський ЗДО №17 "Калинка"</t>
  </si>
  <si>
    <t>Коломийський ЗДО №18 "Ластівка"</t>
  </si>
  <si>
    <t>Коломийський ЗДО №19 "Ромашка"</t>
  </si>
  <si>
    <t>Коломийський ЗДО №21 "Пролісок"</t>
  </si>
  <si>
    <t>Воскресинцівський ЗДО"Світанок"</t>
  </si>
  <si>
    <t>Саджавський ЗДО "Дударик"</t>
  </si>
  <si>
    <t>Товмачицький ЗДО "Теремок"</t>
  </si>
  <si>
    <t>Шепарівцівський ЗДО "Лісовичок"</t>
  </si>
  <si>
    <t>Всього</t>
  </si>
  <si>
    <t>Примітка. Фактична кількість дітей у кожному дошкільному закладі може змінюватися відповідно до потреб батьків.</t>
  </si>
  <si>
    <t>Керуючий справами виконавчого комітету                                                                                                                                    Т. Кухтар</t>
  </si>
  <si>
    <t>Кологмийський ліцей №1 імені В. Стефаника</t>
  </si>
  <si>
    <t>І група</t>
  </si>
  <si>
    <t>ІІ група</t>
  </si>
  <si>
    <t>всього груп</t>
  </si>
  <si>
    <t>всього дітей</t>
  </si>
  <si>
    <t>ІІІ група</t>
  </si>
  <si>
    <t xml:space="preserve"> </t>
  </si>
  <si>
    <t>Заклад позашкільної освіти</t>
  </si>
  <si>
    <t>Всього груп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</si>
  <si>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</si>
  <si>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</si>
  <si>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</si>
  <si>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</si>
  <si>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</t>
  </si>
  <si>
    <t>Назва гуртка</t>
  </si>
  <si>
    <t>Юні орнітологи</t>
  </si>
  <si>
    <t>Конструювання повітряних зміїв</t>
  </si>
  <si>
    <t>Гаптування шовковими стрічками</t>
  </si>
  <si>
    <t>Юні охоронці природи</t>
  </si>
  <si>
    <t>Цікава майстерня</t>
  </si>
  <si>
    <t>Лікарські рослини</t>
  </si>
  <si>
    <t>Історико-технічне стендове моделювання</t>
  </si>
  <si>
    <t>Флористика та фітодизайн інтер'єру</t>
  </si>
  <si>
    <t>Основи робототехніки та комп'ютерного моделювання</t>
  </si>
  <si>
    <t>Юні рослинники</t>
  </si>
  <si>
    <t>Конструювання з матеріалів вторинного використання</t>
  </si>
  <si>
    <t>Екофітодизайн</t>
  </si>
  <si>
    <t>Юні конструктори приладів радіоелектроніки</t>
  </si>
  <si>
    <t>Початкове технічне моделювання</t>
  </si>
  <si>
    <t>Початкове технічне моделювання з елементами англійської мови</t>
  </si>
  <si>
    <t>Юні дослідники</t>
  </si>
  <si>
    <t>Технічні вироби з паперу</t>
  </si>
  <si>
    <t>Цифрова фотографія</t>
  </si>
  <si>
    <t>Дизайн з елементами польської мови</t>
  </si>
  <si>
    <t>Технічний дизайн</t>
  </si>
  <si>
    <t>Пішохідний туризм</t>
  </si>
  <si>
    <t>Пластове новацтво</t>
  </si>
  <si>
    <t>Велосипедний туризм</t>
  </si>
  <si>
    <t>Пластове юнацтво</t>
  </si>
  <si>
    <t>Гірський туризм</t>
  </si>
  <si>
    <t>Юний захисник Вітчизни</t>
  </si>
  <si>
    <t>Спортивний туризм</t>
  </si>
  <si>
    <t>Спортивно-оздоровчий</t>
  </si>
  <si>
    <t>Організатор спортивного туризму</t>
  </si>
  <si>
    <t>Спортивне орієнтування</t>
  </si>
  <si>
    <t>Юні туристи краєзнавці</t>
  </si>
  <si>
    <t>Геологічне краєзнавство</t>
  </si>
  <si>
    <t>Географічне краєзнавство</t>
  </si>
  <si>
    <t>Екологічне краєзнавство</t>
  </si>
  <si>
    <t>Вокальний</t>
  </si>
  <si>
    <t>Молодий патріот</t>
  </si>
  <si>
    <t>Скретч програмування</t>
  </si>
  <si>
    <t>Бальні танці</t>
  </si>
  <si>
    <t>Бойовий гопак</t>
  </si>
  <si>
    <t>Робототехніка</t>
  </si>
  <si>
    <t>Народні танці</t>
  </si>
  <si>
    <t>Духовий оркестр</t>
  </si>
  <si>
    <t>Вишиванка</t>
  </si>
  <si>
    <t>Оркестр народних інструментів</t>
  </si>
  <si>
    <t>Рукоділля</t>
  </si>
  <si>
    <t>Театральний</t>
  </si>
  <si>
    <t>Прикладне мистецтво</t>
  </si>
  <si>
    <t>Іграшка</t>
  </si>
  <si>
    <t>Плетіння гачком</t>
  </si>
  <si>
    <t>Бісероплетіння</t>
  </si>
  <si>
    <t>В'язання спицями</t>
  </si>
  <si>
    <t>Гердан</t>
  </si>
  <si>
    <t>Аплікація</t>
  </si>
  <si>
    <t>Конструювання та моделювання одягу</t>
  </si>
  <si>
    <t>Музично-літературний</t>
  </si>
  <si>
    <t>Тарас Кухтар</t>
  </si>
  <si>
    <t>передшкільний вік (2-6 р)</t>
  </si>
  <si>
    <t>к-ть учнів ГПД</t>
  </si>
  <si>
    <t>ГПД    (всього груп)</t>
  </si>
  <si>
    <t>Всього дітей</t>
  </si>
  <si>
    <t>ГПД      (всього ставок)</t>
  </si>
  <si>
    <t>на 2020/2021 навчальний рік</t>
  </si>
  <si>
    <t xml:space="preserve"> на 2020/2021 навчальний рік</t>
  </si>
  <si>
    <t>к-сть     5-9 класів</t>
  </si>
  <si>
    <t>к-сть     1-12 класів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</si>
  <si>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</si>
  <si>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</si>
  <si>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</si>
  <si>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 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</si>
  <si>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</si>
  <si>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</si>
  <si>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</si>
  <si>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</si>
  <si>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</si>
  <si>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</si>
  <si>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</si>
  <si>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3-6 років</t>
  </si>
  <si>
    <t>Планова мережа закладів позашкільної освіти на 2020/2021 навчальний рік</t>
  </si>
  <si>
    <t>в них дітей</t>
  </si>
  <si>
    <t xml:space="preserve">Вокальний </t>
  </si>
  <si>
    <t xml:space="preserve">Фортепіанний </t>
  </si>
  <si>
    <t xml:space="preserve"> Додаток 3</t>
  </si>
  <si>
    <t>Товмачицька вечірня (змінна) школа ІІ-ІІІ ступенів</t>
  </si>
  <si>
    <t>Коломийський ЗДО (ясла-садок)  №21 "Пролісок"</t>
  </si>
  <si>
    <t>Саджавський ЗДО (ясла-садок)    "Дударик"</t>
  </si>
  <si>
    <t>Товмачицький ЗДО (дитячий садок) "Теремок"</t>
  </si>
  <si>
    <t>Воскресинцівський ЗДО (дитячий садок) "Світанок"</t>
  </si>
  <si>
    <t>Шепарівцівський ЗДО (дитячий садок) "Лісовичок"</t>
  </si>
  <si>
    <t>Коломийський ЗДО (ясла-садок)  №3 "Берізка"</t>
  </si>
  <si>
    <t>Коломийський ЗДО(ясла-садок)  №17 "Калинка"</t>
  </si>
  <si>
    <t>Коломийський ЗДО(ясла-садок)  №21 "Пролісок"</t>
  </si>
  <si>
    <t>ГПД (всього дітей)</t>
  </si>
  <si>
    <t>IV група</t>
  </si>
  <si>
    <t>Брейк-данс</t>
  </si>
  <si>
    <t>від 26.05.2020 р. № 66</t>
  </si>
  <si>
    <t>від 26.05.2020 р. №66</t>
  </si>
</sst>
</file>

<file path=xl/styles.xml><?xml version="1.0" encoding="utf-8"?>
<styleSheet xmlns="http://schemas.openxmlformats.org/spreadsheetml/2006/main">
  <numFmts count="1">
    <numFmt numFmtId="164" formatCode="0.0"/>
  </numFmts>
  <fonts count="38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Calibri"/>
      <family val="2"/>
    </font>
    <font>
      <sz val="20"/>
      <name val="Tahoma"/>
      <family val="2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Calibri"/>
      <family val="2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i/>
      <sz val="12"/>
      <color indexed="8"/>
      <name val="Times New Roman"/>
      <family val="1"/>
      <charset val="204"/>
    </font>
    <font>
      <b/>
      <sz val="12"/>
      <color indexed="17"/>
      <name val="Times New Roman"/>
      <family val="1"/>
      <charset val="204"/>
    </font>
    <font>
      <b/>
      <i/>
      <sz val="12"/>
      <color indexed="17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Calibri"/>
      <family val="2"/>
    </font>
    <font>
      <b/>
      <sz val="16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7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3" xfId="0" applyFont="1" applyBorder="1"/>
    <xf numFmtId="0" fontId="2" fillId="0" borderId="4" xfId="0" applyFont="1" applyBorder="1"/>
    <xf numFmtId="0" fontId="8" fillId="0" borderId="0" xfId="0" applyFont="1" applyFill="1"/>
    <xf numFmtId="0" fontId="8" fillId="0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11" fillId="0" borderId="0" xfId="0" applyFont="1" applyFill="1"/>
    <xf numFmtId="0" fontId="4" fillId="0" borderId="0" xfId="0" applyFont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5" fillId="0" borderId="0" xfId="0" applyFont="1" applyBorder="1"/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2" fillId="0" borderId="5" xfId="0" applyFont="1" applyBorder="1" applyAlignment="1">
      <alignment horizontal="right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Fill="1"/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4" fillId="0" borderId="0" xfId="0" applyFont="1" applyFill="1"/>
    <xf numFmtId="0" fontId="15" fillId="0" borderId="0" xfId="0" applyFont="1" applyAlignment="1"/>
    <xf numFmtId="0" fontId="16" fillId="0" borderId="0" xfId="0" applyFont="1" applyBorder="1" applyAlignment="1"/>
    <xf numFmtId="0" fontId="17" fillId="0" borderId="0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4" fillId="0" borderId="0" xfId="0" applyFont="1"/>
    <xf numFmtId="0" fontId="17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7" xfId="0" applyFont="1" applyBorder="1" applyAlignment="1">
      <alignment wrapText="1"/>
    </xf>
    <xf numFmtId="0" fontId="14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4" fillId="0" borderId="13" xfId="0" applyFont="1" applyBorder="1"/>
    <xf numFmtId="0" fontId="18" fillId="0" borderId="14" xfId="0" applyFont="1" applyBorder="1"/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5" fillId="0" borderId="0" xfId="0" applyFont="1"/>
    <xf numFmtId="0" fontId="19" fillId="0" borderId="0" xfId="0" applyFont="1" applyBorder="1"/>
    <xf numFmtId="0" fontId="20" fillId="0" borderId="0" xfId="0" applyFont="1" applyFill="1" applyAlignment="1"/>
    <xf numFmtId="0" fontId="13" fillId="0" borderId="0" xfId="0" applyFont="1"/>
    <xf numFmtId="0" fontId="9" fillId="0" borderId="0" xfId="0" applyFont="1" applyFill="1"/>
    <xf numFmtId="0" fontId="21" fillId="0" borderId="7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right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/>
    </xf>
    <xf numFmtId="0" fontId="9" fillId="0" borderId="12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9" fillId="0" borderId="3" xfId="0" applyFont="1" applyFill="1" applyBorder="1"/>
    <xf numFmtId="0" fontId="21" fillId="0" borderId="4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wrapText="1"/>
    </xf>
    <xf numFmtId="0" fontId="24" fillId="0" borderId="0" xfId="0" applyFont="1"/>
    <xf numFmtId="0" fontId="25" fillId="0" borderId="0" xfId="0" applyFont="1"/>
    <xf numFmtId="0" fontId="24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29" fillId="0" borderId="0" xfId="0" applyFo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0" fillId="0" borderId="0" xfId="0" applyFont="1"/>
    <xf numFmtId="0" fontId="24" fillId="0" borderId="0" xfId="0" applyFont="1" applyAlignment="1">
      <alignment horizontal="left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top"/>
    </xf>
    <xf numFmtId="0" fontId="2" fillId="0" borderId="25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5" xfId="0" applyFont="1" applyBorder="1" applyAlignment="1">
      <alignment horizontal="center" vertical="center"/>
    </xf>
    <xf numFmtId="0" fontId="32" fillId="2" borderId="33" xfId="0" applyFont="1" applyFill="1" applyBorder="1" applyAlignment="1">
      <alignment horizontal="center" vertical="center" wrapText="1"/>
    </xf>
    <xf numFmtId="0" fontId="32" fillId="2" borderId="26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33" fillId="3" borderId="11" xfId="0" applyFont="1" applyFill="1" applyBorder="1" applyAlignment="1">
      <alignment horizontal="center" vertical="center" wrapText="1"/>
    </xf>
    <xf numFmtId="0" fontId="31" fillId="3" borderId="18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 wrapText="1"/>
    </xf>
    <xf numFmtId="0" fontId="34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35" fillId="3" borderId="11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5" fillId="3" borderId="8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34" fillId="2" borderId="27" xfId="0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center" vertical="center"/>
    </xf>
    <xf numFmtId="0" fontId="34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4" fillId="2" borderId="30" xfId="0" applyFont="1" applyFill="1" applyBorder="1" applyAlignment="1">
      <alignment horizontal="center" vertical="center"/>
    </xf>
    <xf numFmtId="0" fontId="34" fillId="2" borderId="24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2" borderId="30" xfId="0" applyFont="1" applyFill="1" applyBorder="1" applyAlignment="1">
      <alignment horizontal="center" vertical="center" wrapText="1"/>
    </xf>
    <xf numFmtId="0" fontId="34" fillId="2" borderId="24" xfId="0" applyFont="1" applyFill="1" applyBorder="1" applyAlignment="1">
      <alignment horizontal="center" vertical="center" wrapText="1"/>
    </xf>
    <xf numFmtId="0" fontId="35" fillId="3" borderId="1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2" borderId="31" xfId="0" applyFont="1" applyFill="1" applyBorder="1" applyAlignment="1">
      <alignment horizontal="center" vertical="center"/>
    </xf>
    <xf numFmtId="0" fontId="34" fillId="2" borderId="28" xfId="0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34" fillId="3" borderId="9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1" fillId="0" borderId="39" xfId="0" applyFont="1" applyBorder="1" applyAlignment="1"/>
    <xf numFmtId="0" fontId="1" fillId="0" borderId="39" xfId="0" applyFont="1" applyBorder="1"/>
    <xf numFmtId="0" fontId="1" fillId="0" borderId="39" xfId="0" applyFont="1" applyBorder="1" applyAlignment="1">
      <alignment wrapText="1"/>
    </xf>
    <xf numFmtId="0" fontId="1" fillId="0" borderId="40" xfId="0" applyFont="1" applyBorder="1"/>
    <xf numFmtId="0" fontId="2" fillId="0" borderId="41" xfId="0" applyFont="1" applyBorder="1"/>
    <xf numFmtId="0" fontId="2" fillId="0" borderId="1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2" fillId="2" borderId="36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32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0" fontId="34" fillId="0" borderId="7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vertical="center" wrapText="1"/>
    </xf>
    <xf numFmtId="0" fontId="34" fillId="0" borderId="24" xfId="0" applyFont="1" applyFill="1" applyBorder="1" applyAlignment="1">
      <alignment horizontal="center" vertical="center"/>
    </xf>
    <xf numFmtId="0" fontId="34" fillId="0" borderId="8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4" fillId="0" borderId="2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center"/>
    </xf>
    <xf numFmtId="0" fontId="34" fillId="0" borderId="2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23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6" fillId="0" borderId="0" xfId="0" applyFont="1" applyAlignment="1"/>
    <xf numFmtId="0" fontId="34" fillId="0" borderId="30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34" fillId="0" borderId="32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4" fillId="0" borderId="29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4" fillId="0" borderId="3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4" fillId="0" borderId="6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6" fillId="0" borderId="0" xfId="0" applyFont="1"/>
    <xf numFmtId="0" fontId="34" fillId="0" borderId="5" xfId="0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wrapText="1"/>
    </xf>
    <xf numFmtId="0" fontId="34" fillId="0" borderId="40" xfId="0" applyFont="1" applyFill="1" applyBorder="1" applyAlignment="1">
      <alignment wrapText="1"/>
    </xf>
    <xf numFmtId="0" fontId="34" fillId="0" borderId="41" xfId="0" applyFont="1" applyFill="1" applyBorder="1" applyAlignment="1">
      <alignment horizontal="left" vertical="center" wrapText="1"/>
    </xf>
    <xf numFmtId="0" fontId="34" fillId="2" borderId="1" xfId="0" applyFont="1" applyFill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/>
    </xf>
    <xf numFmtId="0" fontId="34" fillId="2" borderId="1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/>
    </xf>
    <xf numFmtId="0" fontId="34" fillId="2" borderId="17" xfId="0" applyFont="1" applyFill="1" applyBorder="1" applyAlignment="1">
      <alignment horizontal="center" vertical="center"/>
    </xf>
    <xf numFmtId="0" fontId="34" fillId="2" borderId="4" xfId="0" applyFont="1" applyFill="1" applyBorder="1" applyAlignment="1">
      <alignment horizontal="center" vertical="center"/>
    </xf>
    <xf numFmtId="0" fontId="34" fillId="2" borderId="18" xfId="0" applyFont="1" applyFill="1" applyBorder="1" applyAlignment="1">
      <alignment horizontal="center" vertical="center"/>
    </xf>
    <xf numFmtId="0" fontId="34" fillId="0" borderId="38" xfId="0" applyFont="1" applyBorder="1" applyAlignment="1">
      <alignment horizontal="right" wrapText="1"/>
    </xf>
    <xf numFmtId="0" fontId="34" fillId="0" borderId="43" xfId="0" applyFont="1" applyBorder="1" applyAlignment="1">
      <alignment horizontal="left" wrapText="1"/>
    </xf>
    <xf numFmtId="0" fontId="34" fillId="2" borderId="5" xfId="0" applyFont="1" applyFill="1" applyBorder="1" applyAlignment="1">
      <alignment horizontal="center" vertical="center"/>
    </xf>
    <xf numFmtId="0" fontId="34" fillId="2" borderId="11" xfId="0" applyFont="1" applyFill="1" applyBorder="1" applyAlignment="1">
      <alignment horizontal="center" vertical="center"/>
    </xf>
    <xf numFmtId="0" fontId="34" fillId="2" borderId="6" xfId="0" applyFont="1" applyFill="1" applyBorder="1" applyAlignment="1">
      <alignment horizontal="center" vertical="center"/>
    </xf>
    <xf numFmtId="0" fontId="34" fillId="2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9" fillId="0" borderId="0" xfId="0" applyFont="1" applyBorder="1"/>
    <xf numFmtId="0" fontId="27" fillId="0" borderId="12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44" xfId="0" applyFont="1" applyBorder="1"/>
    <xf numFmtId="0" fontId="28" fillId="0" borderId="44" xfId="0" applyFont="1" applyBorder="1" applyAlignment="1">
      <alignment horizontal="center" vertical="center"/>
    </xf>
    <xf numFmtId="0" fontId="28" fillId="0" borderId="45" xfId="0" applyFont="1" applyBorder="1"/>
    <xf numFmtId="0" fontId="27" fillId="0" borderId="1" xfId="0" applyFont="1" applyBorder="1" applyAlignment="1">
      <alignment wrapText="1"/>
    </xf>
    <xf numFmtId="0" fontId="27" fillId="0" borderId="13" xfId="0" applyFont="1" applyBorder="1" applyAlignment="1">
      <alignment wrapText="1"/>
    </xf>
    <xf numFmtId="0" fontId="27" fillId="0" borderId="5" xfId="0" applyFont="1" applyBorder="1"/>
    <xf numFmtId="0" fontId="27" fillId="0" borderId="13" xfId="0" applyFont="1" applyBorder="1"/>
    <xf numFmtId="0" fontId="27" fillId="0" borderId="1" xfId="0" applyFont="1" applyBorder="1"/>
    <xf numFmtId="0" fontId="28" fillId="0" borderId="46" xfId="0" applyFont="1" applyBorder="1"/>
    <xf numFmtId="0" fontId="28" fillId="0" borderId="47" xfId="0" applyFont="1" applyBorder="1" applyAlignment="1">
      <alignment horizontal="center" vertical="center"/>
    </xf>
    <xf numFmtId="0" fontId="27" fillId="0" borderId="5" xfId="0" applyFont="1" applyBorder="1" applyAlignment="1">
      <alignment wrapText="1"/>
    </xf>
    <xf numFmtId="0" fontId="28" fillId="0" borderId="46" xfId="0" applyFont="1" applyBorder="1" applyAlignment="1">
      <alignment wrapText="1"/>
    </xf>
    <xf numFmtId="0" fontId="27" fillId="0" borderId="6" xfId="0" applyFont="1" applyBorder="1" applyAlignment="1">
      <alignment wrapText="1"/>
    </xf>
    <xf numFmtId="0" fontId="27" fillId="0" borderId="12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46" xfId="0" applyFont="1" applyBorder="1" applyAlignment="1">
      <alignment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34" fillId="0" borderId="29" xfId="0" applyFont="1" applyFill="1" applyBorder="1" applyAlignment="1">
      <alignment horizontal="center" vertical="center" wrapText="1"/>
    </xf>
    <xf numFmtId="0" fontId="34" fillId="0" borderId="41" xfId="0" applyFont="1" applyFill="1" applyBorder="1" applyAlignment="1">
      <alignment horizontal="center" vertical="center"/>
    </xf>
    <xf numFmtId="0" fontId="34" fillId="0" borderId="4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4" fillId="0" borderId="49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32" fillId="2" borderId="5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15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27" xfId="0" applyFont="1" applyBorder="1" applyAlignment="1">
      <alignment horizontal="center" vertical="center" wrapText="1"/>
    </xf>
    <xf numFmtId="0" fontId="32" fillId="0" borderId="5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4" fillId="0" borderId="54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vertical="center"/>
    </xf>
    <xf numFmtId="0" fontId="34" fillId="0" borderId="38" xfId="0" applyFont="1" applyFill="1" applyBorder="1" applyAlignment="1">
      <alignment horizontal="center" vertical="center" wrapText="1"/>
    </xf>
    <xf numFmtId="0" fontId="34" fillId="0" borderId="51" xfId="0" applyFont="1" applyFill="1" applyBorder="1" applyAlignment="1">
      <alignment horizontal="center" vertical="center" wrapText="1"/>
    </xf>
    <xf numFmtId="0" fontId="34" fillId="0" borderId="52" xfId="0" applyFont="1" applyFill="1" applyBorder="1" applyAlignment="1">
      <alignment horizontal="center" vertical="center" wrapText="1"/>
    </xf>
    <xf numFmtId="0" fontId="34" fillId="0" borderId="53" xfId="0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34" fillId="0" borderId="39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/>
    </xf>
    <xf numFmtId="0" fontId="34" fillId="0" borderId="24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0" fontId="34" fillId="0" borderId="28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34" fillId="2" borderId="5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0" fontId="34" fillId="2" borderId="36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center" vertical="center" wrapText="1"/>
    </xf>
    <xf numFmtId="0" fontId="28" fillId="0" borderId="25" xfId="0" applyFont="1" applyBorder="1" applyAlignment="1">
      <alignment horizontal="center"/>
    </xf>
    <xf numFmtId="0" fontId="28" fillId="0" borderId="21" xfId="0" applyFont="1" applyBorder="1" applyAlignment="1">
      <alignment horizontal="center"/>
    </xf>
    <xf numFmtId="0" fontId="28" fillId="0" borderId="44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0" fontId="28" fillId="0" borderId="22" xfId="0" applyFont="1" applyBorder="1" applyAlignment="1">
      <alignment horizontal="center"/>
    </xf>
    <xf numFmtId="0" fontId="28" fillId="0" borderId="47" xfId="0" applyFont="1" applyBorder="1" applyAlignment="1">
      <alignment horizontal="center"/>
    </xf>
    <xf numFmtId="0" fontId="27" fillId="0" borderId="3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/>
    </xf>
    <xf numFmtId="0" fontId="29" fillId="0" borderId="44" xfId="0" applyFont="1" applyBorder="1" applyAlignment="1">
      <alignment horizontal="center"/>
    </xf>
    <xf numFmtId="0" fontId="29" fillId="0" borderId="36" xfId="0" applyFont="1" applyBorder="1" applyAlignment="1">
      <alignment horizontal="center"/>
    </xf>
    <xf numFmtId="0" fontId="29" fillId="0" borderId="47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8" fillId="0" borderId="25" xfId="0" applyFont="1" applyBorder="1" applyAlignment="1">
      <alignment horizontal="center" wrapText="1"/>
    </xf>
    <xf numFmtId="0" fontId="28" fillId="0" borderId="44" xfId="0" applyFont="1" applyBorder="1" applyAlignment="1">
      <alignment horizontal="center" wrapText="1"/>
    </xf>
    <xf numFmtId="0" fontId="28" fillId="0" borderId="26" xfId="0" applyFont="1" applyBorder="1" applyAlignment="1">
      <alignment horizontal="center" wrapText="1"/>
    </xf>
    <xf numFmtId="0" fontId="28" fillId="0" borderId="45" xfId="0" applyFont="1" applyBorder="1" applyAlignment="1">
      <alignment horizont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wrapText="1"/>
    </xf>
    <xf numFmtId="0" fontId="29" fillId="0" borderId="21" xfId="0" applyFont="1" applyBorder="1" applyAlignment="1">
      <alignment horizontal="center"/>
    </xf>
    <xf numFmtId="0" fontId="28" fillId="0" borderId="22" xfId="0" applyFont="1" applyBorder="1" applyAlignment="1">
      <alignment horizontal="center" wrapText="1"/>
    </xf>
    <xf numFmtId="0" fontId="28" fillId="0" borderId="47" xfId="0" applyFont="1" applyBorder="1" applyAlignment="1">
      <alignment horizontal="center" wrapText="1"/>
    </xf>
    <xf numFmtId="0" fontId="29" fillId="0" borderId="22" xfId="0" applyFont="1" applyBorder="1" applyAlignment="1">
      <alignment horizontal="center"/>
    </xf>
    <xf numFmtId="0" fontId="37" fillId="0" borderId="0" xfId="0" applyFont="1" applyAlignment="1">
      <alignment horizontal="left" vertical="top"/>
    </xf>
    <xf numFmtId="0" fontId="28" fillId="0" borderId="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42" xfId="0" applyFont="1" applyBorder="1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24" xfId="0" applyFont="1" applyFill="1" applyBorder="1" applyAlignment="1">
      <alignment horizontal="center" vertical="center" wrapText="1"/>
    </xf>
    <xf numFmtId="0" fontId="21" fillId="0" borderId="3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/>
    </xf>
    <xf numFmtId="0" fontId="21" fillId="0" borderId="8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wrapText="1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P49"/>
  <sheetViews>
    <sheetView zoomScale="80" zoomScaleNormal="80" workbookViewId="0">
      <selection activeCell="AJ7" sqref="AJ7"/>
    </sheetView>
  </sheetViews>
  <sheetFormatPr defaultRowHeight="15.75"/>
  <cols>
    <col min="1" max="1" width="37" style="1" customWidth="1"/>
    <col min="2" max="3" width="5" style="1" customWidth="1"/>
    <col min="4" max="4" width="5.28515625" style="1" customWidth="1"/>
    <col min="5" max="6" width="4.85546875" style="1" customWidth="1"/>
    <col min="7" max="7" width="4.5703125" style="1" customWidth="1"/>
    <col min="8" max="8" width="8" style="1" customWidth="1"/>
    <col min="9" max="10" width="7.42578125" style="1" customWidth="1"/>
    <col min="11" max="11" width="5.28515625" style="1" customWidth="1"/>
    <col min="12" max="12" width="4.85546875" style="1" customWidth="1"/>
    <col min="13" max="13" width="4.7109375" style="1" customWidth="1"/>
    <col min="14" max="14" width="4.5703125" style="1" customWidth="1"/>
    <col min="15" max="15" width="4.85546875" style="1" customWidth="1"/>
    <col min="16" max="16" width="4.42578125" style="1" customWidth="1"/>
    <col min="17" max="17" width="8.42578125" style="1" customWidth="1"/>
    <col min="18" max="19" width="7.140625" style="1" customWidth="1"/>
    <col min="20" max="20" width="6.5703125" style="1" customWidth="1"/>
    <col min="21" max="21" width="5.28515625" style="1" customWidth="1"/>
    <col min="22" max="22" width="6.7109375" style="1" customWidth="1"/>
    <col min="23" max="23" width="5.42578125" style="1" customWidth="1"/>
    <col min="24" max="25" width="5.28515625" style="1" customWidth="1"/>
    <col min="26" max="26" width="7.42578125" style="1" customWidth="1"/>
    <col min="27" max="28" width="6.5703125" style="1" customWidth="1"/>
    <col min="29" max="29" width="5.42578125" style="1" customWidth="1"/>
    <col min="30" max="31" width="5" style="1" customWidth="1"/>
    <col min="32" max="34" width="4.7109375" style="1" customWidth="1"/>
    <col min="35" max="35" width="7.7109375" style="1" customWidth="1"/>
    <col min="36" max="36" width="6.85546875" style="1" customWidth="1"/>
    <col min="37" max="37" width="7.42578125" style="1" customWidth="1"/>
    <col min="38" max="38" width="8.140625" style="1" customWidth="1"/>
    <col min="39" max="39" width="11.5703125" style="1" customWidth="1"/>
    <col min="40" max="40" width="9.42578125" style="1" customWidth="1"/>
    <col min="41" max="16384" width="9.140625" style="1"/>
  </cols>
  <sheetData>
    <row r="4" spans="1:42" ht="18.75">
      <c r="AB4" s="10"/>
      <c r="AC4" s="6"/>
      <c r="AD4" s="6"/>
      <c r="AE4" s="6"/>
      <c r="AF4" s="6"/>
      <c r="AG4" s="6"/>
      <c r="AH4" s="6"/>
      <c r="AI4" s="6"/>
      <c r="AJ4" s="10" t="s">
        <v>60</v>
      </c>
      <c r="AK4" s="6"/>
    </row>
    <row r="5" spans="1:42" ht="18.75">
      <c r="AB5" s="10"/>
      <c r="AC5" s="6"/>
      <c r="AD5" s="6"/>
      <c r="AE5" s="6"/>
      <c r="AF5" s="6"/>
      <c r="AG5" s="6"/>
      <c r="AH5" s="6"/>
      <c r="AI5" s="6"/>
      <c r="AJ5" s="10" t="s">
        <v>61</v>
      </c>
      <c r="AK5" s="6"/>
    </row>
    <row r="6" spans="1:42" ht="18.75">
      <c r="AB6" s="10"/>
      <c r="AC6" s="6"/>
      <c r="AD6" s="6"/>
      <c r="AE6" s="6"/>
      <c r="AF6" s="6"/>
      <c r="AG6" s="6"/>
      <c r="AH6" s="6"/>
      <c r="AI6" s="6"/>
      <c r="AJ6" s="10" t="s">
        <v>264</v>
      </c>
      <c r="AK6" s="6"/>
    </row>
    <row r="7" spans="1:42"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42" ht="25.5" customHeight="1">
      <c r="A8" s="8"/>
      <c r="B8" s="374" t="s">
        <v>114</v>
      </c>
      <c r="C8" s="374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4"/>
      <c r="AA8" s="374"/>
      <c r="AB8" s="374"/>
      <c r="AC8" s="374"/>
      <c r="AD8" s="374"/>
      <c r="AE8" s="374"/>
      <c r="AF8" s="374"/>
      <c r="AG8" s="374"/>
      <c r="AH8" s="374"/>
      <c r="AI8" s="374"/>
      <c r="AJ8" s="374"/>
      <c r="AK8" s="374"/>
      <c r="AL8" s="374"/>
      <c r="AM8" s="374"/>
      <c r="AN8" s="133"/>
    </row>
    <row r="9" spans="1:42" ht="20.25">
      <c r="A9" s="8"/>
      <c r="B9" s="375" t="s">
        <v>231</v>
      </c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5"/>
      <c r="P9" s="375"/>
      <c r="Q9" s="375"/>
      <c r="R9" s="375"/>
      <c r="S9" s="375"/>
      <c r="T9" s="375"/>
      <c r="U9" s="375"/>
      <c r="V9" s="375"/>
      <c r="W9" s="375"/>
      <c r="X9" s="375"/>
      <c r="Y9" s="375"/>
      <c r="Z9" s="375"/>
      <c r="AA9" s="375"/>
      <c r="AB9" s="375"/>
      <c r="AC9" s="375"/>
      <c r="AD9" s="375"/>
      <c r="AE9" s="375"/>
      <c r="AF9" s="375"/>
      <c r="AG9" s="375"/>
      <c r="AH9" s="375"/>
      <c r="AI9" s="375"/>
      <c r="AJ9" s="375"/>
      <c r="AK9" s="375"/>
      <c r="AL9" s="375"/>
      <c r="AM9" s="9"/>
      <c r="AN9" s="9"/>
    </row>
    <row r="10" spans="1:42" ht="14.25" customHeight="1" thickBo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42" ht="51" customHeight="1" thickBot="1">
      <c r="A11" s="113" t="s">
        <v>65</v>
      </c>
      <c r="B11" s="137" t="s">
        <v>1</v>
      </c>
      <c r="C11" s="137" t="s">
        <v>2</v>
      </c>
      <c r="D11" s="137" t="s">
        <v>3</v>
      </c>
      <c r="E11" s="137" t="s">
        <v>4</v>
      </c>
      <c r="F11" s="137" t="s">
        <v>5</v>
      </c>
      <c r="G11" s="139" t="s">
        <v>106</v>
      </c>
      <c r="H11" s="144" t="s">
        <v>6</v>
      </c>
      <c r="I11" s="138" t="s">
        <v>7</v>
      </c>
      <c r="J11" s="184" t="s">
        <v>227</v>
      </c>
      <c r="K11" s="137" t="s">
        <v>11</v>
      </c>
      <c r="L11" s="137" t="s">
        <v>12</v>
      </c>
      <c r="M11" s="137" t="s">
        <v>13</v>
      </c>
      <c r="N11" s="137" t="s">
        <v>14</v>
      </c>
      <c r="O11" s="137" t="s">
        <v>15</v>
      </c>
      <c r="P11" s="139" t="s">
        <v>16</v>
      </c>
      <c r="Q11" s="154" t="s">
        <v>6</v>
      </c>
      <c r="R11" s="155" t="s">
        <v>7</v>
      </c>
      <c r="S11" s="185" t="s">
        <v>227</v>
      </c>
      <c r="T11" s="153" t="s">
        <v>17</v>
      </c>
      <c r="U11" s="137" t="s">
        <v>18</v>
      </c>
      <c r="V11" s="137" t="s">
        <v>75</v>
      </c>
      <c r="W11" s="137" t="s">
        <v>19</v>
      </c>
      <c r="X11" s="137" t="s">
        <v>27</v>
      </c>
      <c r="Y11" s="139" t="s">
        <v>107</v>
      </c>
      <c r="Z11" s="154" t="s">
        <v>20</v>
      </c>
      <c r="AA11" s="155" t="s">
        <v>7</v>
      </c>
      <c r="AB11" s="185" t="s">
        <v>227</v>
      </c>
      <c r="AC11" s="153" t="s">
        <v>21</v>
      </c>
      <c r="AD11" s="137" t="s">
        <v>22</v>
      </c>
      <c r="AE11" s="137" t="s">
        <v>23</v>
      </c>
      <c r="AF11" s="137" t="s">
        <v>26</v>
      </c>
      <c r="AG11" s="137" t="s">
        <v>109</v>
      </c>
      <c r="AH11" s="139" t="s">
        <v>108</v>
      </c>
      <c r="AI11" s="154" t="s">
        <v>6</v>
      </c>
      <c r="AJ11" s="155" t="s">
        <v>7</v>
      </c>
      <c r="AK11" s="185" t="s">
        <v>227</v>
      </c>
      <c r="AL11" s="159" t="s">
        <v>24</v>
      </c>
      <c r="AM11" s="160" t="s">
        <v>25</v>
      </c>
      <c r="AN11" s="187" t="s">
        <v>261</v>
      </c>
      <c r="AO11" s="188" t="s">
        <v>228</v>
      </c>
      <c r="AP11" s="189" t="s">
        <v>230</v>
      </c>
    </row>
    <row r="12" spans="1:42" ht="31.5">
      <c r="A12" s="25" t="s">
        <v>84</v>
      </c>
      <c r="B12" s="37">
        <v>28</v>
      </c>
      <c r="C12" s="37">
        <v>28</v>
      </c>
      <c r="D12" s="37">
        <v>28</v>
      </c>
      <c r="E12" s="37">
        <v>28</v>
      </c>
      <c r="F12" s="37"/>
      <c r="G12" s="140">
        <v>28</v>
      </c>
      <c r="H12" s="145">
        <v>5</v>
      </c>
      <c r="I12" s="38">
        <f t="shared" ref="I12:I29" si="0">SUM(B12,C12,D12,E12,F12,G12)</f>
        <v>140</v>
      </c>
      <c r="J12" s="193">
        <v>40</v>
      </c>
      <c r="K12" s="194">
        <v>30</v>
      </c>
      <c r="L12" s="195">
        <v>30</v>
      </c>
      <c r="M12" s="195">
        <v>28</v>
      </c>
      <c r="N12" s="195">
        <v>30</v>
      </c>
      <c r="O12" s="195"/>
      <c r="P12" s="196">
        <v>29</v>
      </c>
      <c r="Q12" s="197">
        <v>5</v>
      </c>
      <c r="R12" s="198">
        <f>SUM(K12,L12,M12,N12,O12,P12)</f>
        <v>147</v>
      </c>
      <c r="S12" s="199">
        <v>40</v>
      </c>
      <c r="T12" s="194">
        <v>28</v>
      </c>
      <c r="U12" s="195">
        <v>30</v>
      </c>
      <c r="V12" s="195">
        <v>31</v>
      </c>
      <c r="W12" s="195">
        <v>30</v>
      </c>
      <c r="X12" s="195"/>
      <c r="Y12" s="196">
        <v>29</v>
      </c>
      <c r="Z12" s="197">
        <v>5</v>
      </c>
      <c r="AA12" s="198">
        <f>SUM(T12,U12,V12,W12,X12,Y12)</f>
        <v>148</v>
      </c>
      <c r="AB12" s="199">
        <v>40</v>
      </c>
      <c r="AC12" s="194">
        <v>24</v>
      </c>
      <c r="AD12" s="195">
        <v>32</v>
      </c>
      <c r="AE12" s="195">
        <v>32</v>
      </c>
      <c r="AF12" s="195"/>
      <c r="AG12" s="195"/>
      <c r="AH12" s="196">
        <v>32</v>
      </c>
      <c r="AI12" s="197">
        <v>4</v>
      </c>
      <c r="AJ12" s="198">
        <f>SUM(AC12,AD12,AE12,AF12,AH12)</f>
        <v>120</v>
      </c>
      <c r="AK12" s="199">
        <v>30</v>
      </c>
      <c r="AL12" s="200">
        <f t="shared" ref="AL12:AL21" si="1">SUM(H12,Q12,Z12,AI12)</f>
        <v>19</v>
      </c>
      <c r="AM12" s="201">
        <f t="shared" ref="AM12:AM21" si="2">SUM(I12,R12,AA12,AJ12)</f>
        <v>555</v>
      </c>
      <c r="AN12" s="202">
        <v>150</v>
      </c>
      <c r="AO12" s="203">
        <v>5</v>
      </c>
      <c r="AP12" s="204">
        <v>5</v>
      </c>
    </row>
    <row r="13" spans="1:42">
      <c r="A13" s="3" t="s">
        <v>73</v>
      </c>
      <c r="B13" s="30">
        <v>28</v>
      </c>
      <c r="C13" s="30">
        <v>28</v>
      </c>
      <c r="D13" s="30"/>
      <c r="E13" s="30"/>
      <c r="F13" s="30"/>
      <c r="G13" s="141"/>
      <c r="H13" s="131">
        <v>2</v>
      </c>
      <c r="I13" s="40">
        <f t="shared" si="0"/>
        <v>56</v>
      </c>
      <c r="J13" s="199">
        <v>30</v>
      </c>
      <c r="K13" s="205">
        <v>30</v>
      </c>
      <c r="L13" s="206">
        <v>30</v>
      </c>
      <c r="M13" s="206">
        <v>29</v>
      </c>
      <c r="N13" s="206"/>
      <c r="O13" s="206"/>
      <c r="P13" s="207"/>
      <c r="Q13" s="197">
        <v>3</v>
      </c>
      <c r="R13" s="198">
        <f t="shared" ref="R13:R29" si="3">SUM(K13,L13,M13,N13,O13,P13)</f>
        <v>89</v>
      </c>
      <c r="S13" s="199">
        <v>60</v>
      </c>
      <c r="T13" s="205">
        <v>30</v>
      </c>
      <c r="U13" s="206">
        <v>31</v>
      </c>
      <c r="V13" s="206"/>
      <c r="W13" s="206"/>
      <c r="X13" s="206"/>
      <c r="Y13" s="207"/>
      <c r="Z13" s="197">
        <v>2</v>
      </c>
      <c r="AA13" s="198">
        <f t="shared" ref="AA13:AA29" si="4">SUM(T13,U13,V13,W13,X13,Y13)</f>
        <v>61</v>
      </c>
      <c r="AB13" s="199">
        <v>30</v>
      </c>
      <c r="AC13" s="205">
        <v>21</v>
      </c>
      <c r="AD13" s="206">
        <v>26</v>
      </c>
      <c r="AE13" s="206">
        <v>26</v>
      </c>
      <c r="AF13" s="206"/>
      <c r="AG13" s="206"/>
      <c r="AH13" s="207"/>
      <c r="AI13" s="197">
        <v>3</v>
      </c>
      <c r="AJ13" s="198">
        <f t="shared" ref="AJ13:AJ29" si="5">SUM(AC13,AD13,AE13,AF13,AH13)</f>
        <v>73</v>
      </c>
      <c r="AK13" s="199">
        <v>30</v>
      </c>
      <c r="AL13" s="208">
        <f t="shared" si="1"/>
        <v>10</v>
      </c>
      <c r="AM13" s="209">
        <f t="shared" si="2"/>
        <v>279</v>
      </c>
      <c r="AN13" s="202">
        <v>150</v>
      </c>
      <c r="AO13" s="203">
        <v>5</v>
      </c>
      <c r="AP13" s="204">
        <v>4</v>
      </c>
    </row>
    <row r="14" spans="1:42">
      <c r="A14" s="3" t="s">
        <v>74</v>
      </c>
      <c r="B14" s="30">
        <v>28</v>
      </c>
      <c r="C14" s="30"/>
      <c r="D14" s="30"/>
      <c r="E14" s="30"/>
      <c r="F14" s="30"/>
      <c r="G14" s="141"/>
      <c r="H14" s="131">
        <v>1</v>
      </c>
      <c r="I14" s="40">
        <f t="shared" si="0"/>
        <v>28</v>
      </c>
      <c r="J14" s="199">
        <v>15</v>
      </c>
      <c r="K14" s="205">
        <v>28</v>
      </c>
      <c r="L14" s="206"/>
      <c r="M14" s="206"/>
      <c r="N14" s="206"/>
      <c r="O14" s="206"/>
      <c r="P14" s="207"/>
      <c r="Q14" s="197">
        <v>1</v>
      </c>
      <c r="R14" s="198">
        <f t="shared" si="3"/>
        <v>28</v>
      </c>
      <c r="S14" s="199">
        <v>15</v>
      </c>
      <c r="T14" s="205">
        <v>29</v>
      </c>
      <c r="U14" s="206"/>
      <c r="V14" s="206"/>
      <c r="W14" s="206"/>
      <c r="X14" s="206"/>
      <c r="Y14" s="207"/>
      <c r="Z14" s="197">
        <v>1</v>
      </c>
      <c r="AA14" s="198">
        <f t="shared" si="4"/>
        <v>29</v>
      </c>
      <c r="AB14" s="199">
        <v>15</v>
      </c>
      <c r="AC14" s="205">
        <v>25</v>
      </c>
      <c r="AD14" s="206"/>
      <c r="AE14" s="206"/>
      <c r="AF14" s="206"/>
      <c r="AG14" s="206"/>
      <c r="AH14" s="207"/>
      <c r="AI14" s="197">
        <v>1</v>
      </c>
      <c r="AJ14" s="198">
        <f t="shared" si="5"/>
        <v>25</v>
      </c>
      <c r="AK14" s="199">
        <v>15</v>
      </c>
      <c r="AL14" s="208">
        <f t="shared" si="1"/>
        <v>4</v>
      </c>
      <c r="AM14" s="209">
        <f t="shared" si="2"/>
        <v>110</v>
      </c>
      <c r="AN14" s="202">
        <v>60</v>
      </c>
      <c r="AO14" s="203">
        <v>2</v>
      </c>
      <c r="AP14" s="204">
        <v>1.5</v>
      </c>
    </row>
    <row r="15" spans="1:42" ht="31.5">
      <c r="A15" s="4" t="s">
        <v>76</v>
      </c>
      <c r="B15" s="30">
        <v>28</v>
      </c>
      <c r="C15" s="30">
        <v>28</v>
      </c>
      <c r="D15" s="30">
        <v>28</v>
      </c>
      <c r="E15" s="30">
        <v>28</v>
      </c>
      <c r="F15" s="30">
        <v>28</v>
      </c>
      <c r="G15" s="141"/>
      <c r="H15" s="131">
        <v>5</v>
      </c>
      <c r="I15" s="40">
        <f t="shared" si="0"/>
        <v>140</v>
      </c>
      <c r="J15" s="199">
        <v>40</v>
      </c>
      <c r="K15" s="205">
        <v>30</v>
      </c>
      <c r="L15" s="206">
        <v>30</v>
      </c>
      <c r="M15" s="206">
        <v>29</v>
      </c>
      <c r="N15" s="206">
        <v>29</v>
      </c>
      <c r="O15" s="206">
        <v>29</v>
      </c>
      <c r="P15" s="207"/>
      <c r="Q15" s="197">
        <v>5</v>
      </c>
      <c r="R15" s="198">
        <f t="shared" si="3"/>
        <v>147</v>
      </c>
      <c r="S15" s="199">
        <v>40</v>
      </c>
      <c r="T15" s="205">
        <v>30</v>
      </c>
      <c r="U15" s="206">
        <v>30</v>
      </c>
      <c r="V15" s="206">
        <v>25</v>
      </c>
      <c r="W15" s="206">
        <v>30</v>
      </c>
      <c r="X15" s="206">
        <v>30</v>
      </c>
      <c r="Y15" s="207"/>
      <c r="Z15" s="197">
        <v>5</v>
      </c>
      <c r="AA15" s="198">
        <f t="shared" si="4"/>
        <v>145</v>
      </c>
      <c r="AB15" s="199">
        <v>40</v>
      </c>
      <c r="AC15" s="205">
        <v>28</v>
      </c>
      <c r="AD15" s="206">
        <v>30</v>
      </c>
      <c r="AE15" s="206">
        <v>30</v>
      </c>
      <c r="AF15" s="206">
        <v>30</v>
      </c>
      <c r="AG15" s="206">
        <v>21</v>
      </c>
      <c r="AH15" s="207"/>
      <c r="AI15" s="197">
        <v>5</v>
      </c>
      <c r="AJ15" s="198">
        <f>SUM(AC15:AH15)</f>
        <v>139</v>
      </c>
      <c r="AK15" s="199">
        <v>30</v>
      </c>
      <c r="AL15" s="208">
        <f t="shared" si="1"/>
        <v>20</v>
      </c>
      <c r="AM15" s="209">
        <f t="shared" si="2"/>
        <v>571</v>
      </c>
      <c r="AN15" s="202">
        <v>150</v>
      </c>
      <c r="AO15" s="203">
        <v>5</v>
      </c>
      <c r="AP15" s="204">
        <v>5</v>
      </c>
    </row>
    <row r="16" spans="1:42" ht="31.5">
      <c r="A16" s="4" t="s">
        <v>77</v>
      </c>
      <c r="B16" s="30">
        <v>28</v>
      </c>
      <c r="C16" s="30">
        <v>28</v>
      </c>
      <c r="D16" s="30">
        <v>28</v>
      </c>
      <c r="E16" s="30"/>
      <c r="F16" s="30"/>
      <c r="G16" s="141"/>
      <c r="H16" s="131">
        <v>3</v>
      </c>
      <c r="I16" s="40">
        <f t="shared" si="0"/>
        <v>84</v>
      </c>
      <c r="J16" s="199">
        <v>45</v>
      </c>
      <c r="K16" s="205">
        <v>29</v>
      </c>
      <c r="L16" s="206">
        <v>32</v>
      </c>
      <c r="M16" s="206">
        <v>29</v>
      </c>
      <c r="N16" s="206"/>
      <c r="O16" s="206"/>
      <c r="P16" s="207"/>
      <c r="Q16" s="197">
        <v>3</v>
      </c>
      <c r="R16" s="198">
        <f t="shared" si="3"/>
        <v>90</v>
      </c>
      <c r="S16" s="199">
        <v>45</v>
      </c>
      <c r="T16" s="205">
        <v>22</v>
      </c>
      <c r="U16" s="206">
        <v>29</v>
      </c>
      <c r="V16" s="206">
        <v>30</v>
      </c>
      <c r="W16" s="206"/>
      <c r="X16" s="206"/>
      <c r="Y16" s="207"/>
      <c r="Z16" s="197">
        <v>3</v>
      </c>
      <c r="AA16" s="198">
        <f t="shared" si="4"/>
        <v>81</v>
      </c>
      <c r="AB16" s="199">
        <v>45</v>
      </c>
      <c r="AC16" s="205">
        <v>29</v>
      </c>
      <c r="AD16" s="206">
        <v>21</v>
      </c>
      <c r="AE16" s="206">
        <v>23</v>
      </c>
      <c r="AF16" s="206"/>
      <c r="AG16" s="206"/>
      <c r="AH16" s="207"/>
      <c r="AI16" s="197">
        <v>3</v>
      </c>
      <c r="AJ16" s="198">
        <f t="shared" si="5"/>
        <v>73</v>
      </c>
      <c r="AK16" s="199">
        <v>45</v>
      </c>
      <c r="AL16" s="208">
        <f t="shared" si="1"/>
        <v>12</v>
      </c>
      <c r="AM16" s="209">
        <f t="shared" si="2"/>
        <v>328</v>
      </c>
      <c r="AN16" s="202">
        <v>180</v>
      </c>
      <c r="AO16" s="203">
        <v>6</v>
      </c>
      <c r="AP16" s="204">
        <v>4</v>
      </c>
    </row>
    <row r="17" spans="1:42" ht="31.5" customHeight="1">
      <c r="A17" s="4" t="s">
        <v>78</v>
      </c>
      <c r="B17" s="30">
        <v>28</v>
      </c>
      <c r="C17" s="30">
        <v>28</v>
      </c>
      <c r="D17" s="30"/>
      <c r="E17" s="30"/>
      <c r="F17" s="30"/>
      <c r="G17" s="141"/>
      <c r="H17" s="131">
        <v>2</v>
      </c>
      <c r="I17" s="40">
        <f t="shared" si="0"/>
        <v>56</v>
      </c>
      <c r="J17" s="199">
        <v>30</v>
      </c>
      <c r="K17" s="205">
        <v>22</v>
      </c>
      <c r="L17" s="206">
        <v>25</v>
      </c>
      <c r="M17" s="206">
        <v>22</v>
      </c>
      <c r="N17" s="206"/>
      <c r="O17" s="206"/>
      <c r="P17" s="207"/>
      <c r="Q17" s="197">
        <v>3</v>
      </c>
      <c r="R17" s="198">
        <f t="shared" si="3"/>
        <v>69</v>
      </c>
      <c r="S17" s="199">
        <v>30</v>
      </c>
      <c r="T17" s="205">
        <v>28</v>
      </c>
      <c r="U17" s="206">
        <v>24</v>
      </c>
      <c r="V17" s="206">
        <v>19</v>
      </c>
      <c r="W17" s="206"/>
      <c r="X17" s="206"/>
      <c r="Y17" s="207"/>
      <c r="Z17" s="197">
        <v>3</v>
      </c>
      <c r="AA17" s="198">
        <f t="shared" si="4"/>
        <v>71</v>
      </c>
      <c r="AB17" s="199">
        <v>30</v>
      </c>
      <c r="AC17" s="205">
        <v>28</v>
      </c>
      <c r="AD17" s="206">
        <v>28</v>
      </c>
      <c r="AE17" s="206">
        <v>21</v>
      </c>
      <c r="AF17" s="206"/>
      <c r="AG17" s="206"/>
      <c r="AH17" s="207"/>
      <c r="AI17" s="197">
        <v>3</v>
      </c>
      <c r="AJ17" s="198">
        <f t="shared" si="5"/>
        <v>77</v>
      </c>
      <c r="AK17" s="199">
        <v>30</v>
      </c>
      <c r="AL17" s="208">
        <f t="shared" si="1"/>
        <v>11</v>
      </c>
      <c r="AM17" s="209">
        <f t="shared" si="2"/>
        <v>273</v>
      </c>
      <c r="AN17" s="202">
        <v>120</v>
      </c>
      <c r="AO17" s="203">
        <v>4</v>
      </c>
      <c r="AP17" s="204">
        <v>4</v>
      </c>
    </row>
    <row r="18" spans="1:42">
      <c r="A18" s="3" t="s">
        <v>79</v>
      </c>
      <c r="B18" s="30">
        <v>23</v>
      </c>
      <c r="C18" s="30">
        <v>22</v>
      </c>
      <c r="D18" s="30"/>
      <c r="E18" s="30"/>
      <c r="F18" s="30"/>
      <c r="G18" s="141"/>
      <c r="H18" s="131">
        <v>2</v>
      </c>
      <c r="I18" s="40">
        <f t="shared" si="0"/>
        <v>45</v>
      </c>
      <c r="J18" s="199">
        <v>30</v>
      </c>
      <c r="K18" s="205">
        <v>30</v>
      </c>
      <c r="L18" s="206"/>
      <c r="M18" s="206"/>
      <c r="N18" s="206"/>
      <c r="O18" s="206"/>
      <c r="P18" s="207"/>
      <c r="Q18" s="197">
        <v>1</v>
      </c>
      <c r="R18" s="198">
        <f t="shared" si="3"/>
        <v>30</v>
      </c>
      <c r="S18" s="199">
        <v>30</v>
      </c>
      <c r="T18" s="205">
        <v>30</v>
      </c>
      <c r="U18" s="206"/>
      <c r="V18" s="206"/>
      <c r="W18" s="206"/>
      <c r="X18" s="206"/>
      <c r="Y18" s="207"/>
      <c r="Z18" s="197">
        <v>1</v>
      </c>
      <c r="AA18" s="198">
        <f t="shared" si="4"/>
        <v>30</v>
      </c>
      <c r="AB18" s="199">
        <v>30</v>
      </c>
      <c r="AC18" s="205">
        <v>22</v>
      </c>
      <c r="AD18" s="206">
        <v>16</v>
      </c>
      <c r="AE18" s="206"/>
      <c r="AF18" s="206"/>
      <c r="AG18" s="206"/>
      <c r="AH18" s="207"/>
      <c r="AI18" s="197">
        <v>2</v>
      </c>
      <c r="AJ18" s="198">
        <f t="shared" si="5"/>
        <v>38</v>
      </c>
      <c r="AK18" s="199">
        <v>30</v>
      </c>
      <c r="AL18" s="208">
        <f t="shared" si="1"/>
        <v>6</v>
      </c>
      <c r="AM18" s="209">
        <f t="shared" si="2"/>
        <v>143</v>
      </c>
      <c r="AN18" s="202">
        <v>120</v>
      </c>
      <c r="AO18" s="203">
        <v>4</v>
      </c>
      <c r="AP18" s="204">
        <v>3</v>
      </c>
    </row>
    <row r="19" spans="1:42">
      <c r="A19" s="3" t="s">
        <v>80</v>
      </c>
      <c r="B19" s="30">
        <v>28</v>
      </c>
      <c r="C19" s="30">
        <v>28</v>
      </c>
      <c r="D19" s="30">
        <v>28</v>
      </c>
      <c r="E19" s="30"/>
      <c r="F19" s="30"/>
      <c r="G19" s="141"/>
      <c r="H19" s="131">
        <v>3</v>
      </c>
      <c r="I19" s="40">
        <f t="shared" si="0"/>
        <v>84</v>
      </c>
      <c r="J19" s="199">
        <v>30</v>
      </c>
      <c r="K19" s="205">
        <v>28</v>
      </c>
      <c r="L19" s="206">
        <v>28</v>
      </c>
      <c r="M19" s="206">
        <v>29</v>
      </c>
      <c r="N19" s="206"/>
      <c r="O19" s="206"/>
      <c r="P19" s="207"/>
      <c r="Q19" s="197">
        <v>3</v>
      </c>
      <c r="R19" s="198">
        <f t="shared" si="3"/>
        <v>85</v>
      </c>
      <c r="S19" s="199">
        <v>30</v>
      </c>
      <c r="T19" s="205">
        <v>29</v>
      </c>
      <c r="U19" s="206">
        <v>28</v>
      </c>
      <c r="V19" s="206">
        <v>28</v>
      </c>
      <c r="W19" s="206"/>
      <c r="X19" s="206"/>
      <c r="Y19" s="207"/>
      <c r="Z19" s="197">
        <v>3</v>
      </c>
      <c r="AA19" s="198">
        <f t="shared" si="4"/>
        <v>85</v>
      </c>
      <c r="AB19" s="199">
        <v>30</v>
      </c>
      <c r="AC19" s="205">
        <v>29</v>
      </c>
      <c r="AD19" s="206">
        <v>17</v>
      </c>
      <c r="AE19" s="206">
        <v>28</v>
      </c>
      <c r="AF19" s="206"/>
      <c r="AG19" s="206"/>
      <c r="AH19" s="207"/>
      <c r="AI19" s="197">
        <v>3</v>
      </c>
      <c r="AJ19" s="198">
        <f t="shared" si="5"/>
        <v>74</v>
      </c>
      <c r="AK19" s="199">
        <v>30</v>
      </c>
      <c r="AL19" s="208">
        <f t="shared" si="1"/>
        <v>12</v>
      </c>
      <c r="AM19" s="209">
        <f t="shared" si="2"/>
        <v>328</v>
      </c>
      <c r="AN19" s="202">
        <v>120</v>
      </c>
      <c r="AO19" s="203">
        <v>4</v>
      </c>
      <c r="AP19" s="204">
        <v>4</v>
      </c>
    </row>
    <row r="20" spans="1:42">
      <c r="A20" s="3" t="s">
        <v>81</v>
      </c>
      <c r="B20" s="30">
        <v>28</v>
      </c>
      <c r="C20" s="30">
        <v>28</v>
      </c>
      <c r="D20" s="30">
        <v>28</v>
      </c>
      <c r="E20" s="30">
        <v>28</v>
      </c>
      <c r="F20" s="30"/>
      <c r="G20" s="141"/>
      <c r="H20" s="131">
        <v>4</v>
      </c>
      <c r="I20" s="40">
        <f t="shared" si="0"/>
        <v>112</v>
      </c>
      <c r="J20" s="199">
        <v>60</v>
      </c>
      <c r="K20" s="205">
        <v>29</v>
      </c>
      <c r="L20" s="206">
        <v>30</v>
      </c>
      <c r="M20" s="206">
        <v>30</v>
      </c>
      <c r="N20" s="206"/>
      <c r="O20" s="206"/>
      <c r="P20" s="207"/>
      <c r="Q20" s="197">
        <v>3</v>
      </c>
      <c r="R20" s="198">
        <f t="shared" si="3"/>
        <v>89</v>
      </c>
      <c r="S20" s="199">
        <v>60</v>
      </c>
      <c r="T20" s="205">
        <v>30</v>
      </c>
      <c r="U20" s="206">
        <v>30</v>
      </c>
      <c r="V20" s="206">
        <v>30</v>
      </c>
      <c r="W20" s="206">
        <v>28</v>
      </c>
      <c r="X20" s="206"/>
      <c r="Y20" s="207"/>
      <c r="Z20" s="197">
        <v>4</v>
      </c>
      <c r="AA20" s="198">
        <f t="shared" si="4"/>
        <v>118</v>
      </c>
      <c r="AB20" s="199">
        <v>60</v>
      </c>
      <c r="AC20" s="205">
        <v>29</v>
      </c>
      <c r="AD20" s="206">
        <v>28</v>
      </c>
      <c r="AE20" s="206">
        <v>29</v>
      </c>
      <c r="AF20" s="206">
        <v>24</v>
      </c>
      <c r="AG20" s="206"/>
      <c r="AH20" s="207"/>
      <c r="AI20" s="197">
        <v>4</v>
      </c>
      <c r="AJ20" s="198">
        <f t="shared" si="5"/>
        <v>110</v>
      </c>
      <c r="AK20" s="199">
        <v>60</v>
      </c>
      <c r="AL20" s="208">
        <f t="shared" si="1"/>
        <v>15</v>
      </c>
      <c r="AM20" s="209">
        <f t="shared" si="2"/>
        <v>429</v>
      </c>
      <c r="AN20" s="202">
        <v>240</v>
      </c>
      <c r="AO20" s="203">
        <v>8</v>
      </c>
      <c r="AP20" s="204">
        <v>6</v>
      </c>
    </row>
    <row r="21" spans="1:42">
      <c r="A21" s="3" t="s">
        <v>82</v>
      </c>
      <c r="B21" s="30">
        <v>24</v>
      </c>
      <c r="C21" s="30">
        <v>20</v>
      </c>
      <c r="D21" s="30"/>
      <c r="E21" s="30"/>
      <c r="F21" s="30"/>
      <c r="G21" s="141"/>
      <c r="H21" s="131">
        <v>2</v>
      </c>
      <c r="I21" s="40">
        <f t="shared" si="0"/>
        <v>44</v>
      </c>
      <c r="J21" s="199">
        <v>20</v>
      </c>
      <c r="K21" s="205">
        <v>28</v>
      </c>
      <c r="L21" s="206"/>
      <c r="M21" s="206"/>
      <c r="N21" s="206"/>
      <c r="O21" s="206"/>
      <c r="P21" s="207"/>
      <c r="Q21" s="197">
        <v>1</v>
      </c>
      <c r="R21" s="198">
        <f t="shared" si="3"/>
        <v>28</v>
      </c>
      <c r="S21" s="199">
        <v>10</v>
      </c>
      <c r="T21" s="205">
        <v>21</v>
      </c>
      <c r="U21" s="206">
        <v>18</v>
      </c>
      <c r="V21" s="206"/>
      <c r="W21" s="206"/>
      <c r="X21" s="206"/>
      <c r="Y21" s="207"/>
      <c r="Z21" s="197">
        <v>2</v>
      </c>
      <c r="AA21" s="198">
        <f t="shared" si="4"/>
        <v>39</v>
      </c>
      <c r="AB21" s="199">
        <v>20</v>
      </c>
      <c r="AC21" s="205">
        <v>26</v>
      </c>
      <c r="AD21" s="206"/>
      <c r="AE21" s="206"/>
      <c r="AF21" s="206"/>
      <c r="AG21" s="206"/>
      <c r="AH21" s="207"/>
      <c r="AI21" s="197">
        <v>1</v>
      </c>
      <c r="AJ21" s="198">
        <f t="shared" si="5"/>
        <v>26</v>
      </c>
      <c r="AK21" s="199">
        <v>10</v>
      </c>
      <c r="AL21" s="208">
        <f t="shared" si="1"/>
        <v>6</v>
      </c>
      <c r="AM21" s="209">
        <f t="shared" si="2"/>
        <v>137</v>
      </c>
      <c r="AN21" s="202">
        <v>60</v>
      </c>
      <c r="AO21" s="203">
        <v>2</v>
      </c>
      <c r="AP21" s="204">
        <v>2</v>
      </c>
    </row>
    <row r="22" spans="1:42" s="2" customFormat="1" ht="31.5">
      <c r="A22" s="4" t="s">
        <v>83</v>
      </c>
      <c r="B22" s="29"/>
      <c r="C22" s="29"/>
      <c r="D22" s="29"/>
      <c r="E22" s="29"/>
      <c r="F22" s="29"/>
      <c r="G22" s="142"/>
      <c r="H22" s="131"/>
      <c r="I22" s="40">
        <f t="shared" si="0"/>
        <v>0</v>
      </c>
      <c r="J22" s="199"/>
      <c r="K22" s="210"/>
      <c r="L22" s="211"/>
      <c r="M22" s="211"/>
      <c r="N22" s="211"/>
      <c r="O22" s="211"/>
      <c r="P22" s="212"/>
      <c r="Q22" s="213"/>
      <c r="R22" s="198">
        <f t="shared" si="3"/>
        <v>0</v>
      </c>
      <c r="S22" s="199"/>
      <c r="T22" s="210"/>
      <c r="U22" s="211"/>
      <c r="V22" s="211"/>
      <c r="W22" s="211"/>
      <c r="X22" s="211"/>
      <c r="Y22" s="212"/>
      <c r="Z22" s="213"/>
      <c r="AA22" s="198">
        <f t="shared" si="4"/>
        <v>0</v>
      </c>
      <c r="AB22" s="199"/>
      <c r="AC22" s="210"/>
      <c r="AD22" s="211"/>
      <c r="AE22" s="211"/>
      <c r="AF22" s="211"/>
      <c r="AG22" s="211"/>
      <c r="AH22" s="212"/>
      <c r="AI22" s="213"/>
      <c r="AJ22" s="198">
        <f t="shared" si="5"/>
        <v>0</v>
      </c>
      <c r="AK22" s="199"/>
      <c r="AL22" s="214"/>
      <c r="AM22" s="215"/>
      <c r="AN22" s="202"/>
      <c r="AO22" s="203"/>
      <c r="AP22" s="204"/>
    </row>
    <row r="23" spans="1:42" ht="49.5" customHeight="1">
      <c r="A23" s="4" t="s">
        <v>87</v>
      </c>
      <c r="B23" s="30">
        <v>20</v>
      </c>
      <c r="C23" s="30"/>
      <c r="D23" s="30"/>
      <c r="E23" s="30"/>
      <c r="F23" s="30"/>
      <c r="G23" s="141"/>
      <c r="H23" s="131">
        <v>1</v>
      </c>
      <c r="I23" s="40">
        <f t="shared" si="0"/>
        <v>20</v>
      </c>
      <c r="J23" s="199">
        <v>15</v>
      </c>
      <c r="K23" s="205">
        <v>28</v>
      </c>
      <c r="L23" s="206"/>
      <c r="M23" s="206"/>
      <c r="N23" s="206"/>
      <c r="O23" s="206"/>
      <c r="P23" s="207"/>
      <c r="Q23" s="197">
        <v>1</v>
      </c>
      <c r="R23" s="198">
        <f t="shared" si="3"/>
        <v>28</v>
      </c>
      <c r="S23" s="199">
        <v>15</v>
      </c>
      <c r="T23" s="205">
        <v>20</v>
      </c>
      <c r="U23" s="206"/>
      <c r="V23" s="206"/>
      <c r="W23" s="206"/>
      <c r="X23" s="206"/>
      <c r="Y23" s="207"/>
      <c r="Z23" s="197">
        <v>1</v>
      </c>
      <c r="AA23" s="198">
        <f t="shared" si="4"/>
        <v>20</v>
      </c>
      <c r="AB23" s="199">
        <v>15</v>
      </c>
      <c r="AC23" s="205">
        <v>29</v>
      </c>
      <c r="AD23" s="206"/>
      <c r="AE23" s="206"/>
      <c r="AF23" s="206"/>
      <c r="AG23" s="206"/>
      <c r="AH23" s="207"/>
      <c r="AI23" s="197">
        <v>1</v>
      </c>
      <c r="AJ23" s="198">
        <f t="shared" si="5"/>
        <v>29</v>
      </c>
      <c r="AK23" s="199">
        <v>15</v>
      </c>
      <c r="AL23" s="208">
        <f t="shared" ref="AL23:AM27" si="6">SUM(H23,Q23,Z23,AI23)</f>
        <v>4</v>
      </c>
      <c r="AM23" s="209">
        <f t="shared" si="6"/>
        <v>97</v>
      </c>
      <c r="AN23" s="202">
        <v>60</v>
      </c>
      <c r="AO23" s="203">
        <v>2</v>
      </c>
      <c r="AP23" s="204">
        <v>1.5</v>
      </c>
    </row>
    <row r="24" spans="1:42" s="2" customFormat="1">
      <c r="A24" s="4" t="s">
        <v>10</v>
      </c>
      <c r="B24" s="29">
        <v>15</v>
      </c>
      <c r="C24" s="29"/>
      <c r="D24" s="29"/>
      <c r="E24" s="29"/>
      <c r="F24" s="29"/>
      <c r="G24" s="142"/>
      <c r="H24" s="131">
        <v>1</v>
      </c>
      <c r="I24" s="40">
        <f t="shared" si="0"/>
        <v>15</v>
      </c>
      <c r="J24" s="199"/>
      <c r="K24" s="210">
        <v>19</v>
      </c>
      <c r="L24" s="211"/>
      <c r="M24" s="211"/>
      <c r="N24" s="211"/>
      <c r="O24" s="211"/>
      <c r="P24" s="212"/>
      <c r="Q24" s="213">
        <v>1</v>
      </c>
      <c r="R24" s="198">
        <f t="shared" si="3"/>
        <v>19</v>
      </c>
      <c r="S24" s="199">
        <v>14</v>
      </c>
      <c r="T24" s="210">
        <v>19</v>
      </c>
      <c r="U24" s="211"/>
      <c r="V24" s="211"/>
      <c r="W24" s="211"/>
      <c r="X24" s="211"/>
      <c r="Y24" s="212"/>
      <c r="Z24" s="213">
        <v>1</v>
      </c>
      <c r="AA24" s="198">
        <f t="shared" si="4"/>
        <v>19</v>
      </c>
      <c r="AB24" s="199">
        <v>16</v>
      </c>
      <c r="AC24" s="210">
        <v>9</v>
      </c>
      <c r="AD24" s="211"/>
      <c r="AE24" s="211"/>
      <c r="AF24" s="211"/>
      <c r="AG24" s="211"/>
      <c r="AH24" s="212"/>
      <c r="AI24" s="213">
        <v>1</v>
      </c>
      <c r="AJ24" s="198">
        <f t="shared" si="5"/>
        <v>9</v>
      </c>
      <c r="AK24" s="199"/>
      <c r="AL24" s="214">
        <f t="shared" si="6"/>
        <v>4</v>
      </c>
      <c r="AM24" s="215">
        <f t="shared" si="6"/>
        <v>62</v>
      </c>
      <c r="AN24" s="202">
        <v>30</v>
      </c>
      <c r="AO24" s="203">
        <v>1</v>
      </c>
      <c r="AP24" s="204">
        <v>0.75</v>
      </c>
    </row>
    <row r="25" spans="1:42" ht="50.25" customHeight="1">
      <c r="A25" s="4" t="s">
        <v>85</v>
      </c>
      <c r="B25" s="30">
        <v>16</v>
      </c>
      <c r="C25" s="30"/>
      <c r="D25" s="30"/>
      <c r="E25" s="30"/>
      <c r="F25" s="30"/>
      <c r="G25" s="141"/>
      <c r="H25" s="131">
        <v>1</v>
      </c>
      <c r="I25" s="40">
        <f t="shared" si="0"/>
        <v>16</v>
      </c>
      <c r="J25" s="199">
        <v>15</v>
      </c>
      <c r="K25" s="205">
        <v>12</v>
      </c>
      <c r="L25" s="206"/>
      <c r="M25" s="206"/>
      <c r="N25" s="206"/>
      <c r="O25" s="206"/>
      <c r="P25" s="207"/>
      <c r="Q25" s="197">
        <v>1</v>
      </c>
      <c r="R25" s="198">
        <f t="shared" si="3"/>
        <v>12</v>
      </c>
      <c r="S25" s="199">
        <v>12</v>
      </c>
      <c r="T25" s="205">
        <v>17</v>
      </c>
      <c r="U25" s="206"/>
      <c r="V25" s="206"/>
      <c r="W25" s="206"/>
      <c r="X25" s="206"/>
      <c r="Y25" s="207"/>
      <c r="Z25" s="197">
        <v>1</v>
      </c>
      <c r="AA25" s="198">
        <f t="shared" si="4"/>
        <v>17</v>
      </c>
      <c r="AB25" s="199">
        <v>15</v>
      </c>
      <c r="AC25" s="205">
        <v>19</v>
      </c>
      <c r="AD25" s="206"/>
      <c r="AE25" s="206"/>
      <c r="AF25" s="206"/>
      <c r="AG25" s="206"/>
      <c r="AH25" s="207"/>
      <c r="AI25" s="197">
        <v>1</v>
      </c>
      <c r="AJ25" s="198">
        <f t="shared" si="5"/>
        <v>19</v>
      </c>
      <c r="AK25" s="199">
        <v>18</v>
      </c>
      <c r="AL25" s="208">
        <f t="shared" si="6"/>
        <v>4</v>
      </c>
      <c r="AM25" s="209">
        <f t="shared" si="6"/>
        <v>64</v>
      </c>
      <c r="AN25" s="202">
        <v>60</v>
      </c>
      <c r="AO25" s="203">
        <v>2</v>
      </c>
      <c r="AP25" s="204">
        <v>1</v>
      </c>
    </row>
    <row r="26" spans="1:42">
      <c r="A26" s="3" t="s">
        <v>9</v>
      </c>
      <c r="B26" s="30">
        <v>20</v>
      </c>
      <c r="C26" s="30">
        <v>20</v>
      </c>
      <c r="D26" s="30"/>
      <c r="E26" s="30"/>
      <c r="F26" s="30"/>
      <c r="G26" s="141"/>
      <c r="H26" s="131">
        <v>2</v>
      </c>
      <c r="I26" s="40">
        <f t="shared" si="0"/>
        <v>40</v>
      </c>
      <c r="J26" s="199"/>
      <c r="K26" s="205">
        <v>21</v>
      </c>
      <c r="L26" s="206">
        <v>20</v>
      </c>
      <c r="M26" s="206"/>
      <c r="N26" s="206"/>
      <c r="O26" s="206"/>
      <c r="P26" s="207"/>
      <c r="Q26" s="197">
        <v>2</v>
      </c>
      <c r="R26" s="198">
        <f t="shared" si="3"/>
        <v>41</v>
      </c>
      <c r="S26" s="199"/>
      <c r="T26" s="205">
        <v>20</v>
      </c>
      <c r="U26" s="206">
        <v>20</v>
      </c>
      <c r="V26" s="206"/>
      <c r="W26" s="206"/>
      <c r="X26" s="206"/>
      <c r="Y26" s="207"/>
      <c r="Z26" s="197">
        <v>2</v>
      </c>
      <c r="AA26" s="198">
        <f t="shared" si="4"/>
        <v>40</v>
      </c>
      <c r="AB26" s="199">
        <v>15</v>
      </c>
      <c r="AC26" s="205">
        <v>24</v>
      </c>
      <c r="AD26" s="206">
        <v>24</v>
      </c>
      <c r="AE26" s="206"/>
      <c r="AF26" s="206"/>
      <c r="AG26" s="206"/>
      <c r="AH26" s="207"/>
      <c r="AI26" s="197">
        <v>2</v>
      </c>
      <c r="AJ26" s="198">
        <f t="shared" si="5"/>
        <v>48</v>
      </c>
      <c r="AK26" s="199">
        <v>15</v>
      </c>
      <c r="AL26" s="208">
        <f t="shared" si="6"/>
        <v>8</v>
      </c>
      <c r="AM26" s="209">
        <f t="shared" si="6"/>
        <v>169</v>
      </c>
      <c r="AN26" s="202">
        <v>30</v>
      </c>
      <c r="AO26" s="203">
        <v>1</v>
      </c>
      <c r="AP26" s="204">
        <v>1</v>
      </c>
    </row>
    <row r="27" spans="1:42">
      <c r="A27" s="3" t="s">
        <v>8</v>
      </c>
      <c r="B27" s="30">
        <v>15</v>
      </c>
      <c r="C27" s="30"/>
      <c r="D27" s="30"/>
      <c r="E27" s="30"/>
      <c r="F27" s="30"/>
      <c r="G27" s="141"/>
      <c r="H27" s="131">
        <v>1</v>
      </c>
      <c r="I27" s="40">
        <f t="shared" si="0"/>
        <v>15</v>
      </c>
      <c r="J27" s="199"/>
      <c r="K27" s="205">
        <v>20</v>
      </c>
      <c r="L27" s="206"/>
      <c r="M27" s="206"/>
      <c r="N27" s="206"/>
      <c r="O27" s="206"/>
      <c r="P27" s="207"/>
      <c r="Q27" s="197">
        <v>1</v>
      </c>
      <c r="R27" s="198">
        <f t="shared" si="3"/>
        <v>20</v>
      </c>
      <c r="S27" s="199"/>
      <c r="T27" s="205">
        <v>16</v>
      </c>
      <c r="U27" s="206"/>
      <c r="V27" s="206"/>
      <c r="W27" s="206"/>
      <c r="X27" s="206"/>
      <c r="Y27" s="207"/>
      <c r="Z27" s="197">
        <v>1</v>
      </c>
      <c r="AA27" s="198">
        <f t="shared" si="4"/>
        <v>16</v>
      </c>
      <c r="AB27" s="199">
        <v>10</v>
      </c>
      <c r="AC27" s="205">
        <v>27</v>
      </c>
      <c r="AD27" s="206"/>
      <c r="AE27" s="206"/>
      <c r="AF27" s="206"/>
      <c r="AG27" s="206"/>
      <c r="AH27" s="207"/>
      <c r="AI27" s="197">
        <v>1</v>
      </c>
      <c r="AJ27" s="198">
        <f t="shared" si="5"/>
        <v>27</v>
      </c>
      <c r="AK27" s="199">
        <v>20</v>
      </c>
      <c r="AL27" s="208">
        <f t="shared" si="6"/>
        <v>4</v>
      </c>
      <c r="AM27" s="209">
        <f t="shared" si="6"/>
        <v>78</v>
      </c>
      <c r="AN27" s="202">
        <v>30</v>
      </c>
      <c r="AO27" s="203">
        <v>1</v>
      </c>
      <c r="AP27" s="204">
        <v>0.75</v>
      </c>
    </row>
    <row r="28" spans="1:42" s="2" customFormat="1" ht="33" customHeight="1">
      <c r="A28" s="4" t="s">
        <v>252</v>
      </c>
      <c r="B28" s="29"/>
      <c r="C28" s="29"/>
      <c r="D28" s="29"/>
      <c r="E28" s="29"/>
      <c r="F28" s="29"/>
      <c r="G28" s="142"/>
      <c r="H28" s="131"/>
      <c r="I28" s="40">
        <f t="shared" si="0"/>
        <v>0</v>
      </c>
      <c r="J28" s="199"/>
      <c r="K28" s="210"/>
      <c r="L28" s="211"/>
      <c r="M28" s="211"/>
      <c r="N28" s="211"/>
      <c r="O28" s="211"/>
      <c r="P28" s="212"/>
      <c r="Q28" s="213"/>
      <c r="R28" s="198">
        <f t="shared" si="3"/>
        <v>0</v>
      </c>
      <c r="S28" s="199"/>
      <c r="T28" s="210"/>
      <c r="U28" s="211"/>
      <c r="V28" s="211"/>
      <c r="W28" s="211"/>
      <c r="X28" s="211"/>
      <c r="Y28" s="212"/>
      <c r="Z28" s="213"/>
      <c r="AA28" s="198">
        <f t="shared" si="4"/>
        <v>0</v>
      </c>
      <c r="AB28" s="199"/>
      <c r="AC28" s="210"/>
      <c r="AD28" s="211"/>
      <c r="AE28" s="211"/>
      <c r="AF28" s="211"/>
      <c r="AG28" s="211"/>
      <c r="AH28" s="212"/>
      <c r="AI28" s="213"/>
      <c r="AJ28" s="198">
        <f t="shared" si="5"/>
        <v>0</v>
      </c>
      <c r="AK28" s="199"/>
      <c r="AL28" s="214"/>
      <c r="AM28" s="215"/>
      <c r="AN28" s="202"/>
      <c r="AO28" s="203"/>
      <c r="AP28" s="204"/>
    </row>
    <row r="29" spans="1:42" ht="16.5" thickBot="1">
      <c r="A29" s="15" t="s">
        <v>0</v>
      </c>
      <c r="B29" s="32">
        <v>12</v>
      </c>
      <c r="C29" s="32"/>
      <c r="D29" s="32"/>
      <c r="E29" s="32"/>
      <c r="F29" s="32"/>
      <c r="G29" s="143"/>
      <c r="H29" s="132">
        <v>1</v>
      </c>
      <c r="I29" s="41">
        <f t="shared" si="0"/>
        <v>12</v>
      </c>
      <c r="J29" s="216"/>
      <c r="K29" s="217">
        <v>10</v>
      </c>
      <c r="L29" s="218"/>
      <c r="M29" s="218"/>
      <c r="N29" s="218"/>
      <c r="O29" s="218"/>
      <c r="P29" s="219"/>
      <c r="Q29" s="220">
        <v>1</v>
      </c>
      <c r="R29" s="221">
        <f t="shared" si="3"/>
        <v>10</v>
      </c>
      <c r="S29" s="216"/>
      <c r="T29" s="217">
        <v>11</v>
      </c>
      <c r="U29" s="218"/>
      <c r="V29" s="218"/>
      <c r="W29" s="218"/>
      <c r="X29" s="218"/>
      <c r="Y29" s="219"/>
      <c r="Z29" s="220">
        <v>1</v>
      </c>
      <c r="AA29" s="221">
        <f t="shared" si="4"/>
        <v>11</v>
      </c>
      <c r="AB29" s="216"/>
      <c r="AC29" s="217">
        <v>7</v>
      </c>
      <c r="AD29" s="218"/>
      <c r="AE29" s="218"/>
      <c r="AF29" s="218"/>
      <c r="AG29" s="218"/>
      <c r="AH29" s="219"/>
      <c r="AI29" s="220">
        <v>1</v>
      </c>
      <c r="AJ29" s="221">
        <f t="shared" si="5"/>
        <v>7</v>
      </c>
      <c r="AK29" s="216"/>
      <c r="AL29" s="222">
        <f>SUM(H29,Q29,Z29,AI29)</f>
        <v>4</v>
      </c>
      <c r="AM29" s="223">
        <f>SUM(I29,R29,AA29,AJ29)</f>
        <v>40</v>
      </c>
      <c r="AN29" s="224"/>
      <c r="AO29" s="225"/>
      <c r="AP29" s="226"/>
    </row>
    <row r="30" spans="1:42" s="157" customFormat="1" ht="20.25" customHeight="1" thickBot="1">
      <c r="A30" s="16" t="s">
        <v>59</v>
      </c>
      <c r="B30" s="13">
        <f>SUM(B12:B29)</f>
        <v>369</v>
      </c>
      <c r="C30" s="13">
        <f t="shared" ref="C30:AL30" si="7">SUM(C12:C29)</f>
        <v>258</v>
      </c>
      <c r="D30" s="13">
        <f t="shared" si="7"/>
        <v>140</v>
      </c>
      <c r="E30" s="13">
        <f t="shared" si="7"/>
        <v>84</v>
      </c>
      <c r="F30" s="13">
        <f t="shared" si="7"/>
        <v>28</v>
      </c>
      <c r="G30" s="126">
        <f t="shared" si="7"/>
        <v>28</v>
      </c>
      <c r="H30" s="128">
        <f t="shared" si="7"/>
        <v>36</v>
      </c>
      <c r="I30" s="13">
        <f t="shared" si="7"/>
        <v>907</v>
      </c>
      <c r="J30" s="186"/>
      <c r="K30" s="150">
        <f t="shared" si="7"/>
        <v>394</v>
      </c>
      <c r="L30" s="13">
        <f t="shared" si="7"/>
        <v>225</v>
      </c>
      <c r="M30" s="13">
        <f t="shared" si="7"/>
        <v>196</v>
      </c>
      <c r="N30" s="13">
        <f t="shared" si="7"/>
        <v>59</v>
      </c>
      <c r="O30" s="13">
        <f t="shared" si="7"/>
        <v>29</v>
      </c>
      <c r="P30" s="126">
        <f t="shared" si="7"/>
        <v>29</v>
      </c>
      <c r="Q30" s="128">
        <f t="shared" si="7"/>
        <v>35</v>
      </c>
      <c r="R30" s="13">
        <f t="shared" si="7"/>
        <v>932</v>
      </c>
      <c r="S30" s="186"/>
      <c r="T30" s="150">
        <f t="shared" si="7"/>
        <v>380</v>
      </c>
      <c r="U30" s="13">
        <f t="shared" si="7"/>
        <v>240</v>
      </c>
      <c r="V30" s="13">
        <f t="shared" si="7"/>
        <v>163</v>
      </c>
      <c r="W30" s="13">
        <f t="shared" si="7"/>
        <v>88</v>
      </c>
      <c r="X30" s="13">
        <f t="shared" si="7"/>
        <v>30</v>
      </c>
      <c r="Y30" s="126">
        <v>29</v>
      </c>
      <c r="Z30" s="128">
        <f t="shared" si="7"/>
        <v>36</v>
      </c>
      <c r="AA30" s="13">
        <f t="shared" si="7"/>
        <v>930</v>
      </c>
      <c r="AB30" s="186"/>
      <c r="AC30" s="150">
        <f t="shared" si="7"/>
        <v>376</v>
      </c>
      <c r="AD30" s="13">
        <f t="shared" si="7"/>
        <v>222</v>
      </c>
      <c r="AE30" s="13">
        <f t="shared" si="7"/>
        <v>189</v>
      </c>
      <c r="AF30" s="13">
        <f t="shared" si="7"/>
        <v>54</v>
      </c>
      <c r="AG30" s="13">
        <f t="shared" si="7"/>
        <v>21</v>
      </c>
      <c r="AH30" s="126">
        <f t="shared" si="7"/>
        <v>32</v>
      </c>
      <c r="AI30" s="128">
        <f t="shared" si="7"/>
        <v>36</v>
      </c>
      <c r="AJ30" s="13">
        <f t="shared" si="7"/>
        <v>894</v>
      </c>
      <c r="AK30" s="186"/>
      <c r="AL30" s="163">
        <f t="shared" si="7"/>
        <v>143</v>
      </c>
      <c r="AM30" s="164">
        <f>SUM(AM12:AM29)</f>
        <v>3663</v>
      </c>
      <c r="AN30" s="190">
        <f>SUM(AN12:AN29)</f>
        <v>1560</v>
      </c>
      <c r="AO30" s="191">
        <f>SUM(AO12:AO29)</f>
        <v>52</v>
      </c>
      <c r="AP30" s="192">
        <v>43.5</v>
      </c>
    </row>
    <row r="31" spans="1:42" ht="15.75" customHeight="1" thickBot="1">
      <c r="A31" s="1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</row>
    <row r="32" spans="1:42">
      <c r="A32" s="36" t="s">
        <v>92</v>
      </c>
      <c r="B32" s="37"/>
      <c r="C32" s="37"/>
      <c r="D32" s="37"/>
      <c r="E32" s="37"/>
      <c r="F32" s="37"/>
      <c r="G32" s="140"/>
      <c r="H32" s="145"/>
      <c r="I32" s="38"/>
      <c r="J32" s="39"/>
      <c r="K32" s="146"/>
      <c r="L32" s="37"/>
      <c r="M32" s="37"/>
      <c r="N32" s="37"/>
      <c r="O32" s="37"/>
      <c r="P32" s="140"/>
      <c r="Q32" s="145"/>
      <c r="R32" s="38"/>
      <c r="S32" s="39"/>
      <c r="T32" s="146"/>
      <c r="U32" s="37"/>
      <c r="V32" s="37"/>
      <c r="W32" s="37"/>
      <c r="X32" s="37"/>
      <c r="Y32" s="140"/>
      <c r="Z32" s="145"/>
      <c r="AA32" s="38"/>
      <c r="AB32" s="39"/>
      <c r="AC32" s="146"/>
      <c r="AD32" s="37"/>
      <c r="AE32" s="37"/>
      <c r="AF32" s="37"/>
      <c r="AG32" s="37"/>
      <c r="AH32" s="140"/>
      <c r="AI32" s="145"/>
      <c r="AJ32" s="38"/>
      <c r="AK32" s="39"/>
      <c r="AL32" s="175"/>
      <c r="AM32" s="176"/>
      <c r="AN32" s="33"/>
    </row>
    <row r="33" spans="1:40" ht="31.5">
      <c r="A33" s="100" t="s">
        <v>155</v>
      </c>
      <c r="B33" s="44"/>
      <c r="C33" s="44"/>
      <c r="D33" s="44">
        <v>1</v>
      </c>
      <c r="E33" s="44"/>
      <c r="F33" s="44"/>
      <c r="G33" s="165"/>
      <c r="H33" s="130">
        <v>1</v>
      </c>
      <c r="I33" s="45">
        <v>1</v>
      </c>
      <c r="J33" s="127"/>
      <c r="K33" s="168"/>
      <c r="L33" s="44"/>
      <c r="M33" s="44"/>
      <c r="N33" s="44"/>
      <c r="O33" s="44"/>
      <c r="P33" s="165"/>
      <c r="Q33" s="130"/>
      <c r="R33" s="45"/>
      <c r="S33" s="127"/>
      <c r="T33" s="168"/>
      <c r="U33" s="44"/>
      <c r="V33" s="44"/>
      <c r="W33" s="44"/>
      <c r="X33" s="44"/>
      <c r="Y33" s="165"/>
      <c r="Z33" s="130"/>
      <c r="AA33" s="45"/>
      <c r="AB33" s="127"/>
      <c r="AC33" s="168"/>
      <c r="AD33" s="44"/>
      <c r="AE33" s="44"/>
      <c r="AF33" s="44"/>
      <c r="AG33" s="44"/>
      <c r="AH33" s="165"/>
      <c r="AI33" s="130"/>
      <c r="AJ33" s="45"/>
      <c r="AK33" s="127"/>
      <c r="AL33" s="177">
        <v>1</v>
      </c>
      <c r="AM33" s="178">
        <v>1</v>
      </c>
      <c r="AN33" s="42"/>
    </row>
    <row r="34" spans="1:40">
      <c r="A34" s="3" t="s">
        <v>73</v>
      </c>
      <c r="B34" s="30">
        <v>1</v>
      </c>
      <c r="C34" s="30"/>
      <c r="D34" s="30"/>
      <c r="E34" s="30"/>
      <c r="F34" s="30"/>
      <c r="G34" s="141"/>
      <c r="H34" s="131">
        <v>1</v>
      </c>
      <c r="I34" s="40">
        <v>1</v>
      </c>
      <c r="J34" s="124"/>
      <c r="K34" s="147"/>
      <c r="L34" s="30"/>
      <c r="M34" s="30"/>
      <c r="N34" s="30"/>
      <c r="O34" s="30"/>
      <c r="P34" s="141"/>
      <c r="Q34" s="131"/>
      <c r="R34" s="40"/>
      <c r="S34" s="124"/>
      <c r="T34" s="147"/>
      <c r="U34" s="30"/>
      <c r="V34" s="30"/>
      <c r="W34" s="30"/>
      <c r="X34" s="30"/>
      <c r="Y34" s="141"/>
      <c r="Z34" s="131"/>
      <c r="AA34" s="40"/>
      <c r="AB34" s="124"/>
      <c r="AC34" s="147"/>
      <c r="AD34" s="30"/>
      <c r="AE34" s="30"/>
      <c r="AF34" s="30"/>
      <c r="AG34" s="30"/>
      <c r="AH34" s="141"/>
      <c r="AI34" s="131"/>
      <c r="AJ34" s="40"/>
      <c r="AK34" s="124"/>
      <c r="AL34" s="161">
        <v>1</v>
      </c>
      <c r="AM34" s="179">
        <v>1</v>
      </c>
      <c r="AN34" s="42"/>
    </row>
    <row r="35" spans="1:40">
      <c r="A35" s="3" t="s">
        <v>74</v>
      </c>
      <c r="B35" s="30"/>
      <c r="C35" s="30"/>
      <c r="D35" s="30"/>
      <c r="E35" s="30"/>
      <c r="F35" s="30"/>
      <c r="G35" s="141"/>
      <c r="H35" s="131"/>
      <c r="I35" s="40"/>
      <c r="J35" s="124"/>
      <c r="K35" s="147"/>
      <c r="L35" s="30"/>
      <c r="M35" s="30"/>
      <c r="N35" s="30"/>
      <c r="O35" s="30"/>
      <c r="P35" s="141"/>
      <c r="Q35" s="131"/>
      <c r="R35" s="40"/>
      <c r="S35" s="124"/>
      <c r="T35" s="147"/>
      <c r="U35" s="30"/>
      <c r="V35" s="30"/>
      <c r="W35" s="30"/>
      <c r="X35" s="30"/>
      <c r="Y35" s="141"/>
      <c r="Z35" s="131"/>
      <c r="AA35" s="40"/>
      <c r="AB35" s="124"/>
      <c r="AC35" s="147">
        <v>2</v>
      </c>
      <c r="AD35" s="30"/>
      <c r="AE35" s="30"/>
      <c r="AF35" s="30"/>
      <c r="AG35" s="30"/>
      <c r="AH35" s="141"/>
      <c r="AI35" s="131">
        <v>1</v>
      </c>
      <c r="AJ35" s="40">
        <v>2</v>
      </c>
      <c r="AK35" s="124"/>
      <c r="AL35" s="161">
        <v>1</v>
      </c>
      <c r="AM35" s="179">
        <v>2</v>
      </c>
      <c r="AN35" s="42"/>
    </row>
    <row r="36" spans="1:40" ht="31.5">
      <c r="A36" s="4" t="s">
        <v>76</v>
      </c>
      <c r="B36" s="30"/>
      <c r="C36" s="30"/>
      <c r="D36" s="30"/>
      <c r="E36" s="30"/>
      <c r="F36" s="30"/>
      <c r="G36" s="141"/>
      <c r="H36" s="131"/>
      <c r="I36" s="40"/>
      <c r="J36" s="124"/>
      <c r="K36" s="147"/>
      <c r="L36" s="30"/>
      <c r="M36" s="30"/>
      <c r="N36" s="30">
        <v>1</v>
      </c>
      <c r="O36" s="30">
        <v>1</v>
      </c>
      <c r="P36" s="141"/>
      <c r="Q36" s="131">
        <v>2</v>
      </c>
      <c r="R36" s="40">
        <v>2</v>
      </c>
      <c r="S36" s="124"/>
      <c r="T36" s="147"/>
      <c r="U36" s="30"/>
      <c r="V36" s="30">
        <v>1</v>
      </c>
      <c r="W36" s="30"/>
      <c r="X36" s="30"/>
      <c r="Y36" s="141"/>
      <c r="Z36" s="131">
        <v>1</v>
      </c>
      <c r="AA36" s="40">
        <v>1</v>
      </c>
      <c r="AB36" s="124"/>
      <c r="AC36" s="147"/>
      <c r="AD36" s="30"/>
      <c r="AE36" s="30"/>
      <c r="AF36" s="30"/>
      <c r="AG36" s="30"/>
      <c r="AH36" s="141"/>
      <c r="AI36" s="131"/>
      <c r="AJ36" s="40"/>
      <c r="AK36" s="124"/>
      <c r="AL36" s="161">
        <v>3</v>
      </c>
      <c r="AM36" s="179">
        <v>3</v>
      </c>
      <c r="AN36" s="42"/>
    </row>
    <row r="37" spans="1:40" ht="31.5">
      <c r="A37" s="4" t="s">
        <v>77</v>
      </c>
      <c r="B37" s="30"/>
      <c r="C37" s="30">
        <v>1</v>
      </c>
      <c r="D37" s="30">
        <v>1</v>
      </c>
      <c r="E37" s="30"/>
      <c r="F37" s="30"/>
      <c r="G37" s="141"/>
      <c r="H37" s="131">
        <v>2</v>
      </c>
      <c r="I37" s="40">
        <v>2</v>
      </c>
      <c r="J37" s="124"/>
      <c r="K37" s="147"/>
      <c r="L37" s="30">
        <v>1</v>
      </c>
      <c r="M37" s="30">
        <v>1</v>
      </c>
      <c r="N37" s="30"/>
      <c r="O37" s="30"/>
      <c r="P37" s="141"/>
      <c r="Q37" s="131">
        <v>2</v>
      </c>
      <c r="R37" s="40">
        <v>2</v>
      </c>
      <c r="S37" s="124"/>
      <c r="T37" s="147">
        <v>1</v>
      </c>
      <c r="U37" s="30"/>
      <c r="V37" s="30">
        <v>1</v>
      </c>
      <c r="W37" s="30"/>
      <c r="X37" s="30"/>
      <c r="Y37" s="141"/>
      <c r="Z37" s="131">
        <v>2</v>
      </c>
      <c r="AA37" s="40">
        <v>2</v>
      </c>
      <c r="AB37" s="124"/>
      <c r="AC37" s="147"/>
      <c r="AD37" s="30"/>
      <c r="AE37" s="30"/>
      <c r="AF37" s="30"/>
      <c r="AG37" s="30"/>
      <c r="AH37" s="141"/>
      <c r="AI37" s="131"/>
      <c r="AJ37" s="40"/>
      <c r="AK37" s="124"/>
      <c r="AL37" s="161">
        <v>6</v>
      </c>
      <c r="AM37" s="179">
        <v>6</v>
      </c>
      <c r="AN37" s="42"/>
    </row>
    <row r="38" spans="1:40" ht="31.5">
      <c r="A38" s="4" t="s">
        <v>78</v>
      </c>
      <c r="B38" s="30"/>
      <c r="C38" s="30"/>
      <c r="D38" s="30"/>
      <c r="E38" s="30"/>
      <c r="F38" s="30"/>
      <c r="G38" s="141"/>
      <c r="H38" s="131"/>
      <c r="I38" s="40"/>
      <c r="J38" s="124"/>
      <c r="K38" s="147"/>
      <c r="L38" s="30"/>
      <c r="M38" s="30">
        <v>1</v>
      </c>
      <c r="N38" s="30"/>
      <c r="O38" s="30"/>
      <c r="P38" s="141"/>
      <c r="Q38" s="131">
        <v>1</v>
      </c>
      <c r="R38" s="40">
        <v>1</v>
      </c>
      <c r="S38" s="124"/>
      <c r="T38" s="147"/>
      <c r="U38" s="30"/>
      <c r="V38" s="30"/>
      <c r="W38" s="30"/>
      <c r="X38" s="30"/>
      <c r="Y38" s="141"/>
      <c r="Z38" s="131"/>
      <c r="AA38" s="40"/>
      <c r="AB38" s="124"/>
      <c r="AC38" s="147"/>
      <c r="AD38" s="30"/>
      <c r="AE38" s="30">
        <v>1</v>
      </c>
      <c r="AF38" s="30"/>
      <c r="AG38" s="30"/>
      <c r="AH38" s="141"/>
      <c r="AI38" s="131">
        <v>1</v>
      </c>
      <c r="AJ38" s="40">
        <v>1</v>
      </c>
      <c r="AK38" s="124"/>
      <c r="AL38" s="161">
        <v>2</v>
      </c>
      <c r="AM38" s="179">
        <v>2</v>
      </c>
      <c r="AN38" s="42"/>
    </row>
    <row r="39" spans="1:40">
      <c r="A39" s="3" t="s">
        <v>79</v>
      </c>
      <c r="B39" s="30"/>
      <c r="C39" s="30"/>
      <c r="D39" s="30"/>
      <c r="E39" s="30"/>
      <c r="F39" s="30"/>
      <c r="G39" s="141"/>
      <c r="H39" s="131"/>
      <c r="I39" s="40"/>
      <c r="J39" s="124"/>
      <c r="K39" s="147"/>
      <c r="L39" s="30"/>
      <c r="M39" s="30"/>
      <c r="N39" s="30"/>
      <c r="O39" s="30"/>
      <c r="P39" s="141"/>
      <c r="Q39" s="131"/>
      <c r="R39" s="40"/>
      <c r="S39" s="124"/>
      <c r="T39" s="147">
        <v>1</v>
      </c>
      <c r="U39" s="30"/>
      <c r="V39" s="30"/>
      <c r="W39" s="30"/>
      <c r="X39" s="30"/>
      <c r="Y39" s="141"/>
      <c r="Z39" s="131">
        <v>1</v>
      </c>
      <c r="AA39" s="40">
        <v>1</v>
      </c>
      <c r="AB39" s="124"/>
      <c r="AC39" s="147">
        <v>1</v>
      </c>
      <c r="AD39" s="30"/>
      <c r="AE39" s="30"/>
      <c r="AF39" s="30"/>
      <c r="AG39" s="30"/>
      <c r="AH39" s="141"/>
      <c r="AI39" s="131">
        <v>1</v>
      </c>
      <c r="AJ39" s="40">
        <v>1</v>
      </c>
      <c r="AK39" s="124"/>
      <c r="AL39" s="161">
        <v>2</v>
      </c>
      <c r="AM39" s="179">
        <v>2</v>
      </c>
      <c r="AN39" s="42"/>
    </row>
    <row r="40" spans="1:40">
      <c r="A40" s="3" t="s">
        <v>80</v>
      </c>
      <c r="B40" s="30"/>
      <c r="C40" s="30">
        <v>1</v>
      </c>
      <c r="D40" s="30"/>
      <c r="E40" s="30"/>
      <c r="F40" s="30"/>
      <c r="G40" s="141"/>
      <c r="H40" s="131">
        <v>1</v>
      </c>
      <c r="I40" s="40">
        <v>1</v>
      </c>
      <c r="J40" s="124"/>
      <c r="K40" s="147">
        <v>1</v>
      </c>
      <c r="L40" s="30"/>
      <c r="M40" s="30"/>
      <c r="N40" s="30"/>
      <c r="O40" s="30"/>
      <c r="P40" s="141"/>
      <c r="Q40" s="131">
        <v>1</v>
      </c>
      <c r="R40" s="40">
        <v>1</v>
      </c>
      <c r="S40" s="124"/>
      <c r="T40" s="147"/>
      <c r="U40" s="30"/>
      <c r="V40" s="30"/>
      <c r="W40" s="30"/>
      <c r="X40" s="30"/>
      <c r="Y40" s="141"/>
      <c r="Z40" s="131"/>
      <c r="AA40" s="40"/>
      <c r="AB40" s="124"/>
      <c r="AC40" s="147"/>
      <c r="AD40" s="30"/>
      <c r="AE40" s="30"/>
      <c r="AF40" s="30"/>
      <c r="AG40" s="30"/>
      <c r="AH40" s="141"/>
      <c r="AI40" s="131"/>
      <c r="AJ40" s="40"/>
      <c r="AK40" s="124"/>
      <c r="AL40" s="161">
        <v>2</v>
      </c>
      <c r="AM40" s="179">
        <v>2</v>
      </c>
      <c r="AN40" s="42"/>
    </row>
    <row r="41" spans="1:40">
      <c r="A41" s="3" t="s">
        <v>82</v>
      </c>
      <c r="B41" s="30"/>
      <c r="C41" s="30">
        <v>1</v>
      </c>
      <c r="D41" s="30"/>
      <c r="E41" s="30"/>
      <c r="F41" s="30"/>
      <c r="G41" s="141"/>
      <c r="H41" s="131">
        <v>1</v>
      </c>
      <c r="I41" s="40">
        <v>1</v>
      </c>
      <c r="J41" s="124"/>
      <c r="K41" s="147"/>
      <c r="L41" s="30"/>
      <c r="M41" s="30"/>
      <c r="N41" s="30"/>
      <c r="O41" s="30"/>
      <c r="P41" s="141"/>
      <c r="Q41" s="131"/>
      <c r="R41" s="40"/>
      <c r="S41" s="124"/>
      <c r="T41" s="147">
        <v>1</v>
      </c>
      <c r="U41" s="30">
        <v>1</v>
      </c>
      <c r="V41" s="30"/>
      <c r="W41" s="30"/>
      <c r="X41" s="30"/>
      <c r="Y41" s="141"/>
      <c r="Z41" s="131">
        <v>2</v>
      </c>
      <c r="AA41" s="40">
        <v>2</v>
      </c>
      <c r="AB41" s="124"/>
      <c r="AC41" s="147">
        <v>1</v>
      </c>
      <c r="AD41" s="30"/>
      <c r="AE41" s="30"/>
      <c r="AF41" s="30"/>
      <c r="AG41" s="30"/>
      <c r="AH41" s="141"/>
      <c r="AI41" s="131">
        <v>1</v>
      </c>
      <c r="AJ41" s="40">
        <v>1</v>
      </c>
      <c r="AK41" s="124"/>
      <c r="AL41" s="161">
        <v>4</v>
      </c>
      <c r="AM41" s="179">
        <v>4</v>
      </c>
      <c r="AN41" s="42"/>
    </row>
    <row r="42" spans="1:40">
      <c r="A42" s="15" t="s">
        <v>9</v>
      </c>
      <c r="B42" s="32"/>
      <c r="C42" s="32"/>
      <c r="D42" s="32"/>
      <c r="E42" s="32"/>
      <c r="F42" s="32"/>
      <c r="G42" s="143"/>
      <c r="H42" s="132"/>
      <c r="I42" s="41"/>
      <c r="J42" s="125"/>
      <c r="K42" s="149">
        <v>1</v>
      </c>
      <c r="L42" s="32"/>
      <c r="M42" s="32"/>
      <c r="N42" s="32"/>
      <c r="O42" s="32"/>
      <c r="P42" s="143"/>
      <c r="Q42" s="132">
        <v>1</v>
      </c>
      <c r="R42" s="41">
        <v>1</v>
      </c>
      <c r="S42" s="125"/>
      <c r="T42" s="149"/>
      <c r="U42" s="32"/>
      <c r="V42" s="32"/>
      <c r="W42" s="32"/>
      <c r="X42" s="32"/>
      <c r="Y42" s="143"/>
      <c r="Z42" s="132"/>
      <c r="AA42" s="41"/>
      <c r="AB42" s="125"/>
      <c r="AC42" s="149"/>
      <c r="AD42" s="32"/>
      <c r="AE42" s="32"/>
      <c r="AF42" s="32"/>
      <c r="AG42" s="32"/>
      <c r="AH42" s="143"/>
      <c r="AI42" s="132"/>
      <c r="AJ42" s="41"/>
      <c r="AK42" s="125"/>
      <c r="AL42" s="162">
        <v>1</v>
      </c>
      <c r="AM42" s="180">
        <v>1</v>
      </c>
      <c r="AN42" s="42"/>
    </row>
    <row r="43" spans="1:40">
      <c r="A43" s="15" t="s">
        <v>8</v>
      </c>
      <c r="B43" s="32"/>
      <c r="C43" s="32"/>
      <c r="D43" s="32"/>
      <c r="E43" s="32"/>
      <c r="F43" s="32"/>
      <c r="G43" s="143"/>
      <c r="H43" s="132"/>
      <c r="I43" s="41"/>
      <c r="J43" s="125"/>
      <c r="K43" s="149"/>
      <c r="L43" s="32"/>
      <c r="M43" s="32"/>
      <c r="N43" s="32"/>
      <c r="O43" s="32"/>
      <c r="P43" s="143"/>
      <c r="Q43" s="132"/>
      <c r="R43" s="41"/>
      <c r="S43" s="125"/>
      <c r="T43" s="149"/>
      <c r="U43" s="32"/>
      <c r="V43" s="32"/>
      <c r="W43" s="32"/>
      <c r="X43" s="32"/>
      <c r="Y43" s="143"/>
      <c r="Z43" s="132"/>
      <c r="AA43" s="41"/>
      <c r="AB43" s="125"/>
      <c r="AC43" s="149">
        <v>3</v>
      </c>
      <c r="AD43" s="32"/>
      <c r="AE43" s="32"/>
      <c r="AF43" s="32"/>
      <c r="AG43" s="32"/>
      <c r="AH43" s="143"/>
      <c r="AI43" s="132">
        <v>1</v>
      </c>
      <c r="AJ43" s="41">
        <v>3</v>
      </c>
      <c r="AK43" s="125"/>
      <c r="AL43" s="162">
        <v>1</v>
      </c>
      <c r="AM43" s="180">
        <v>3</v>
      </c>
      <c r="AN43" s="42"/>
    </row>
    <row r="44" spans="1:40" ht="19.5" thickBot="1">
      <c r="A44" s="15" t="s">
        <v>0</v>
      </c>
      <c r="B44" s="32"/>
      <c r="C44" s="32"/>
      <c r="D44" s="32"/>
      <c r="E44" s="48"/>
      <c r="F44" s="48"/>
      <c r="G44" s="166"/>
      <c r="H44" s="171"/>
      <c r="I44" s="49"/>
      <c r="J44" s="172"/>
      <c r="K44" s="169"/>
      <c r="L44" s="48"/>
      <c r="M44" s="48"/>
      <c r="N44" s="32"/>
      <c r="O44" s="32"/>
      <c r="P44" s="143"/>
      <c r="Q44" s="132"/>
      <c r="R44" s="41"/>
      <c r="S44" s="125"/>
      <c r="T44" s="149">
        <v>2</v>
      </c>
      <c r="U44" s="32"/>
      <c r="V44" s="32"/>
      <c r="W44" s="32"/>
      <c r="X44" s="32"/>
      <c r="Y44" s="143"/>
      <c r="Z44" s="132">
        <v>1</v>
      </c>
      <c r="AA44" s="41">
        <v>2</v>
      </c>
      <c r="AB44" s="125"/>
      <c r="AC44" s="149"/>
      <c r="AD44" s="32"/>
      <c r="AE44" s="32"/>
      <c r="AF44" s="32"/>
      <c r="AG44" s="32"/>
      <c r="AH44" s="143"/>
      <c r="AI44" s="132"/>
      <c r="AJ44" s="41"/>
      <c r="AK44" s="125"/>
      <c r="AL44" s="162">
        <v>1</v>
      </c>
      <c r="AM44" s="180">
        <v>2</v>
      </c>
      <c r="AN44" s="42"/>
    </row>
    <row r="45" spans="1:40" ht="19.5" thickBot="1">
      <c r="A45" s="16" t="s">
        <v>59</v>
      </c>
      <c r="B45" s="13">
        <v>1</v>
      </c>
      <c r="C45" s="13">
        <v>3</v>
      </c>
      <c r="D45" s="13">
        <v>2</v>
      </c>
      <c r="E45" s="50"/>
      <c r="F45" s="50"/>
      <c r="G45" s="167"/>
      <c r="H45" s="173">
        <v>6</v>
      </c>
      <c r="I45" s="50">
        <v>6</v>
      </c>
      <c r="J45" s="174"/>
      <c r="K45" s="170">
        <v>2</v>
      </c>
      <c r="L45" s="50">
        <v>1</v>
      </c>
      <c r="M45" s="50">
        <v>2</v>
      </c>
      <c r="N45" s="13">
        <v>1</v>
      </c>
      <c r="O45" s="13">
        <v>1</v>
      </c>
      <c r="P45" s="126"/>
      <c r="Q45" s="128">
        <v>7</v>
      </c>
      <c r="R45" s="13">
        <v>7</v>
      </c>
      <c r="S45" s="114"/>
      <c r="T45" s="150">
        <v>5</v>
      </c>
      <c r="U45" s="13">
        <v>1</v>
      </c>
      <c r="V45" s="13">
        <v>2</v>
      </c>
      <c r="W45" s="13"/>
      <c r="X45" s="13"/>
      <c r="Y45" s="126"/>
      <c r="Z45" s="128">
        <v>7</v>
      </c>
      <c r="AA45" s="13">
        <v>8</v>
      </c>
      <c r="AB45" s="114"/>
      <c r="AC45" s="150">
        <v>7</v>
      </c>
      <c r="AD45" s="13"/>
      <c r="AE45" s="13">
        <v>1</v>
      </c>
      <c r="AF45" s="13"/>
      <c r="AG45" s="13"/>
      <c r="AH45" s="126"/>
      <c r="AI45" s="128">
        <v>5</v>
      </c>
      <c r="AJ45" s="13">
        <v>8</v>
      </c>
      <c r="AK45" s="114"/>
      <c r="AL45" s="163">
        <v>25</v>
      </c>
      <c r="AM45" s="181">
        <v>29</v>
      </c>
      <c r="AN45" s="42"/>
    </row>
    <row r="46" spans="1:40" ht="18.75">
      <c r="A46" s="11"/>
      <c r="B46" s="42"/>
      <c r="C46" s="42"/>
      <c r="D46" s="42"/>
      <c r="E46" s="363"/>
      <c r="F46" s="363"/>
      <c r="G46" s="363"/>
      <c r="H46" s="363"/>
      <c r="I46" s="363"/>
      <c r="J46" s="363"/>
      <c r="K46" s="363"/>
      <c r="L46" s="363"/>
      <c r="M46" s="363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373"/>
      <c r="AM46" s="373"/>
      <c r="AN46" s="373"/>
    </row>
    <row r="47" spans="1:40" ht="18.75">
      <c r="A47" s="11"/>
      <c r="B47" s="42"/>
      <c r="C47" s="42"/>
      <c r="D47" s="42"/>
      <c r="E47" s="363"/>
      <c r="F47" s="363"/>
      <c r="G47" s="363"/>
      <c r="H47" s="363"/>
      <c r="I47" s="363"/>
      <c r="J47" s="363"/>
      <c r="K47" s="363"/>
      <c r="L47" s="363"/>
      <c r="M47" s="363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373"/>
      <c r="AM47" s="373"/>
      <c r="AN47" s="373"/>
    </row>
    <row r="48" spans="1:40" ht="18.75">
      <c r="A48" s="8"/>
      <c r="B48" s="8"/>
      <c r="C48" s="8"/>
      <c r="D48" s="8"/>
      <c r="E48" s="27"/>
      <c r="F48" s="27"/>
      <c r="G48" s="27"/>
      <c r="H48" s="27"/>
      <c r="I48" s="27"/>
      <c r="J48" s="27"/>
      <c r="K48" s="27"/>
      <c r="L48" s="27"/>
      <c r="M48" s="27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</row>
    <row r="49" spans="1:30" ht="20.25">
      <c r="A49" s="35" t="s">
        <v>63</v>
      </c>
      <c r="AD49" s="35" t="s">
        <v>225</v>
      </c>
    </row>
  </sheetData>
  <mergeCells count="2">
    <mergeCell ref="B8:AM8"/>
    <mergeCell ref="B9:AL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I44"/>
  <sheetViews>
    <sheetView topLeftCell="G1" zoomScale="80" zoomScaleNormal="80" workbookViewId="0">
      <selection activeCell="AB6" sqref="AB6"/>
    </sheetView>
  </sheetViews>
  <sheetFormatPr defaultRowHeight="15"/>
  <cols>
    <col min="1" max="1" width="34" style="12" customWidth="1"/>
    <col min="2" max="2" width="5" style="12" customWidth="1"/>
    <col min="3" max="3" width="5.140625" style="12" customWidth="1"/>
    <col min="4" max="4" width="5.28515625" style="12" customWidth="1"/>
    <col min="5" max="6" width="4.5703125" style="12" customWidth="1"/>
    <col min="7" max="7" width="8" style="12" customWidth="1"/>
    <col min="8" max="8" width="7" style="12" customWidth="1"/>
    <col min="9" max="9" width="5.140625" style="12" customWidth="1"/>
    <col min="10" max="11" width="5" style="12" customWidth="1"/>
    <col min="12" max="13" width="4" style="12" customWidth="1"/>
    <col min="14" max="14" width="7.42578125" style="12" customWidth="1"/>
    <col min="15" max="15" width="6.85546875" style="12" customWidth="1"/>
    <col min="16" max="18" width="4.7109375" style="12" customWidth="1"/>
    <col min="19" max="19" width="4.5703125" style="12" customWidth="1"/>
    <col min="20" max="20" width="7.85546875" style="12" customWidth="1"/>
    <col min="21" max="21" width="7" style="12" customWidth="1"/>
    <col min="22" max="22" width="5.42578125" style="12" customWidth="1"/>
    <col min="23" max="23" width="5.28515625" style="12" customWidth="1"/>
    <col min="24" max="25" width="4.5703125" style="12" customWidth="1"/>
    <col min="26" max="26" width="7.5703125" style="12" customWidth="1"/>
    <col min="27" max="27" width="6.85546875" style="12" customWidth="1"/>
    <col min="28" max="31" width="5.140625" style="12" customWidth="1"/>
    <col min="32" max="32" width="8.140625" style="12" customWidth="1"/>
    <col min="33" max="33" width="7.5703125" style="12" customWidth="1"/>
    <col min="34" max="34" width="8.7109375" style="12" customWidth="1"/>
    <col min="35" max="16384" width="9.140625" style="12"/>
  </cols>
  <sheetData>
    <row r="3" spans="1:35" ht="18.75">
      <c r="AB3" s="10" t="s">
        <v>105</v>
      </c>
    </row>
    <row r="4" spans="1:35" ht="18.75">
      <c r="AB4" s="10" t="s">
        <v>61</v>
      </c>
    </row>
    <row r="5" spans="1:35" ht="18.75">
      <c r="AB5" s="10" t="s">
        <v>265</v>
      </c>
    </row>
    <row r="7" spans="1:35" ht="20.25">
      <c r="A7" s="8"/>
      <c r="B7" s="375" t="s">
        <v>114</v>
      </c>
      <c r="C7" s="375"/>
      <c r="D7" s="375"/>
      <c r="E7" s="375"/>
      <c r="F7" s="375"/>
      <c r="G7" s="375"/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5"/>
      <c r="S7" s="375"/>
      <c r="T7" s="375"/>
      <c r="U7" s="375"/>
      <c r="V7" s="375"/>
      <c r="W7" s="375"/>
      <c r="X7" s="375"/>
      <c r="Y7" s="375"/>
      <c r="Z7" s="375"/>
      <c r="AA7" s="375"/>
      <c r="AB7" s="375"/>
      <c r="AC7" s="375"/>
      <c r="AD7" s="375"/>
      <c r="AE7" s="375"/>
      <c r="AF7" s="375"/>
      <c r="AG7" s="375"/>
      <c r="AH7" s="375"/>
      <c r="AI7" s="375"/>
    </row>
    <row r="8" spans="1:35" ht="20.25">
      <c r="A8" s="8"/>
      <c r="B8" s="375" t="s">
        <v>232</v>
      </c>
      <c r="C8" s="375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5"/>
      <c r="R8" s="375"/>
      <c r="S8" s="375"/>
      <c r="T8" s="375"/>
      <c r="U8" s="375"/>
      <c r="V8" s="375"/>
      <c r="W8" s="375"/>
      <c r="X8" s="375"/>
      <c r="Y8" s="375"/>
      <c r="Z8" s="375"/>
      <c r="AA8" s="375"/>
      <c r="AB8" s="375"/>
      <c r="AC8" s="375"/>
      <c r="AD8" s="375"/>
      <c r="AE8" s="375"/>
      <c r="AF8" s="375"/>
      <c r="AG8" s="375"/>
      <c r="AH8" s="375"/>
      <c r="AI8" s="375"/>
    </row>
    <row r="9" spans="1:35" ht="15.75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5" ht="18" customHeight="1" thickBot="1">
      <c r="A10" s="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5" ht="44.25" customHeight="1" thickBot="1">
      <c r="A11" s="227" t="s">
        <v>65</v>
      </c>
      <c r="B11" s="234" t="s">
        <v>28</v>
      </c>
      <c r="C11" s="137" t="s">
        <v>29</v>
      </c>
      <c r="D11" s="137" t="s">
        <v>30</v>
      </c>
      <c r="E11" s="137" t="s">
        <v>31</v>
      </c>
      <c r="F11" s="139" t="s">
        <v>32</v>
      </c>
      <c r="G11" s="144" t="s">
        <v>6</v>
      </c>
      <c r="H11" s="183" t="s">
        <v>7</v>
      </c>
      <c r="I11" s="234" t="s">
        <v>33</v>
      </c>
      <c r="J11" s="137" t="s">
        <v>34</v>
      </c>
      <c r="K11" s="137" t="s">
        <v>35</v>
      </c>
      <c r="L11" s="137" t="s">
        <v>36</v>
      </c>
      <c r="M11" s="139" t="s">
        <v>110</v>
      </c>
      <c r="N11" s="144" t="s">
        <v>6</v>
      </c>
      <c r="O11" s="183" t="s">
        <v>7</v>
      </c>
      <c r="P11" s="234" t="s">
        <v>37</v>
      </c>
      <c r="Q11" s="137" t="s">
        <v>38</v>
      </c>
      <c r="R11" s="137" t="s">
        <v>39</v>
      </c>
      <c r="S11" s="139" t="s">
        <v>40</v>
      </c>
      <c r="T11" s="144" t="s">
        <v>20</v>
      </c>
      <c r="U11" s="183" t="s">
        <v>7</v>
      </c>
      <c r="V11" s="234" t="s">
        <v>41</v>
      </c>
      <c r="W11" s="137" t="s">
        <v>42</v>
      </c>
      <c r="X11" s="137" t="s">
        <v>43</v>
      </c>
      <c r="Y11" s="139" t="s">
        <v>44</v>
      </c>
      <c r="Z11" s="144" t="s">
        <v>6</v>
      </c>
      <c r="AA11" s="183" t="s">
        <v>7</v>
      </c>
      <c r="AB11" s="240" t="s">
        <v>45</v>
      </c>
      <c r="AC11" s="182" t="s">
        <v>46</v>
      </c>
      <c r="AD11" s="182" t="s">
        <v>47</v>
      </c>
      <c r="AE11" s="247" t="s">
        <v>48</v>
      </c>
      <c r="AF11" s="144" t="s">
        <v>6</v>
      </c>
      <c r="AG11" s="183" t="s">
        <v>7</v>
      </c>
      <c r="AH11" s="259" t="s">
        <v>233</v>
      </c>
      <c r="AI11" s="243" t="s">
        <v>49</v>
      </c>
    </row>
    <row r="12" spans="1:35" ht="31.5">
      <c r="A12" s="228" t="s">
        <v>84</v>
      </c>
      <c r="B12" s="236">
        <v>30</v>
      </c>
      <c r="C12" s="30">
        <v>30</v>
      </c>
      <c r="D12" s="30">
        <v>30</v>
      </c>
      <c r="E12" s="30">
        <v>29</v>
      </c>
      <c r="F12" s="141">
        <v>18</v>
      </c>
      <c r="G12" s="131">
        <v>5</v>
      </c>
      <c r="H12" s="124">
        <f>SUM(B12:F12)</f>
        <v>137</v>
      </c>
      <c r="I12" s="236">
        <v>32</v>
      </c>
      <c r="J12" s="30">
        <v>29</v>
      </c>
      <c r="K12" s="30">
        <v>33</v>
      </c>
      <c r="L12" s="30">
        <v>30</v>
      </c>
      <c r="M12" s="141">
        <v>30</v>
      </c>
      <c r="N12" s="131">
        <v>5</v>
      </c>
      <c r="O12" s="124">
        <f>SUM(I12:M12)</f>
        <v>154</v>
      </c>
      <c r="P12" s="236">
        <v>32</v>
      </c>
      <c r="Q12" s="30">
        <v>31</v>
      </c>
      <c r="R12" s="30">
        <v>34</v>
      </c>
      <c r="S12" s="141">
        <v>32</v>
      </c>
      <c r="T12" s="131">
        <v>4</v>
      </c>
      <c r="U12" s="124">
        <f>SUM(P12:S12)</f>
        <v>129</v>
      </c>
      <c r="V12" s="236">
        <v>28</v>
      </c>
      <c r="W12" s="30">
        <v>28</v>
      </c>
      <c r="X12" s="30">
        <v>28</v>
      </c>
      <c r="Y12" s="141">
        <v>31</v>
      </c>
      <c r="Z12" s="131">
        <v>4</v>
      </c>
      <c r="AA12" s="124">
        <f>SUM(V12:Y12)</f>
        <v>115</v>
      </c>
      <c r="AB12" s="236">
        <v>30</v>
      </c>
      <c r="AC12" s="30">
        <v>24</v>
      </c>
      <c r="AD12" s="30">
        <v>29</v>
      </c>
      <c r="AE12" s="141"/>
      <c r="AF12" s="131">
        <v>3</v>
      </c>
      <c r="AG12" s="124">
        <f>SUM(AB12:AD12)</f>
        <v>83</v>
      </c>
      <c r="AH12" s="256">
        <f>SUM(G12,N12,T12,Z12,AF12)</f>
        <v>21</v>
      </c>
      <c r="AI12" s="179">
        <f>SUM(H12,O12,U12,AA12,AG12)</f>
        <v>618</v>
      </c>
    </row>
    <row r="13" spans="1:35" ht="15.75">
      <c r="A13" s="229" t="s">
        <v>73</v>
      </c>
      <c r="B13" s="236">
        <v>31</v>
      </c>
      <c r="C13" s="30">
        <v>30</v>
      </c>
      <c r="D13" s="30"/>
      <c r="E13" s="30"/>
      <c r="F13" s="141"/>
      <c r="G13" s="131">
        <v>2</v>
      </c>
      <c r="H13" s="124">
        <f t="shared" ref="H13:H29" si="0">SUM(B13:F13)</f>
        <v>61</v>
      </c>
      <c r="I13" s="236">
        <v>28</v>
      </c>
      <c r="J13" s="30">
        <v>25</v>
      </c>
      <c r="K13" s="30">
        <v>25</v>
      </c>
      <c r="L13" s="30"/>
      <c r="M13" s="141"/>
      <c r="N13" s="131">
        <v>3</v>
      </c>
      <c r="O13" s="124">
        <f>SUM(I13:M13)</f>
        <v>78</v>
      </c>
      <c r="P13" s="236">
        <v>27</v>
      </c>
      <c r="Q13" s="30">
        <v>25</v>
      </c>
      <c r="R13" s="30"/>
      <c r="S13" s="141"/>
      <c r="T13" s="131">
        <v>2</v>
      </c>
      <c r="U13" s="124">
        <f t="shared" ref="U13:U29" si="1">SUM(P13:S13)</f>
        <v>52</v>
      </c>
      <c r="V13" s="236">
        <v>29</v>
      </c>
      <c r="W13" s="30">
        <v>33</v>
      </c>
      <c r="X13" s="30"/>
      <c r="Y13" s="141"/>
      <c r="Z13" s="131">
        <v>2</v>
      </c>
      <c r="AA13" s="124">
        <f t="shared" ref="AA13:AA29" si="2">SUM(V13:Y13)</f>
        <v>62</v>
      </c>
      <c r="AB13" s="236">
        <v>27</v>
      </c>
      <c r="AC13" s="30">
        <v>27</v>
      </c>
      <c r="AD13" s="30"/>
      <c r="AE13" s="141"/>
      <c r="AF13" s="131">
        <v>2</v>
      </c>
      <c r="AG13" s="124">
        <f t="shared" ref="AG13:AG29" si="3">SUM(AB13:AD13)</f>
        <v>54</v>
      </c>
      <c r="AH13" s="256">
        <f t="shared" ref="AH13:AH29" si="4">SUM(G13,N13,T13,Z13,AF13)</f>
        <v>11</v>
      </c>
      <c r="AI13" s="179">
        <f>SUM(H13,O13,U13,AA13,AG13)</f>
        <v>307</v>
      </c>
    </row>
    <row r="14" spans="1:35" ht="15.75">
      <c r="A14" s="230" t="s">
        <v>74</v>
      </c>
      <c r="B14" s="236">
        <v>20</v>
      </c>
      <c r="C14" s="30">
        <v>20</v>
      </c>
      <c r="D14" s="30"/>
      <c r="E14" s="30"/>
      <c r="F14" s="141"/>
      <c r="G14" s="131">
        <v>2</v>
      </c>
      <c r="H14" s="124">
        <f t="shared" si="0"/>
        <v>40</v>
      </c>
      <c r="I14" s="236">
        <v>24</v>
      </c>
      <c r="J14" s="30">
        <v>21</v>
      </c>
      <c r="K14" s="30"/>
      <c r="L14" s="30"/>
      <c r="M14" s="141"/>
      <c r="N14" s="131">
        <v>2</v>
      </c>
      <c r="O14" s="124">
        <f t="shared" ref="O14:O29" si="5">SUM(I14:M14)</f>
        <v>45</v>
      </c>
      <c r="P14" s="236">
        <v>32</v>
      </c>
      <c r="Q14" s="30"/>
      <c r="R14" s="30"/>
      <c r="S14" s="141"/>
      <c r="T14" s="131">
        <v>1</v>
      </c>
      <c r="U14" s="124">
        <f t="shared" si="1"/>
        <v>32</v>
      </c>
      <c r="V14" s="236">
        <v>18</v>
      </c>
      <c r="W14" s="30">
        <v>17</v>
      </c>
      <c r="X14" s="30"/>
      <c r="Y14" s="141"/>
      <c r="Z14" s="131">
        <v>2</v>
      </c>
      <c r="AA14" s="124">
        <f t="shared" si="2"/>
        <v>35</v>
      </c>
      <c r="AB14" s="236">
        <v>17</v>
      </c>
      <c r="AC14" s="30">
        <v>20</v>
      </c>
      <c r="AD14" s="30"/>
      <c r="AE14" s="141"/>
      <c r="AF14" s="131">
        <v>2</v>
      </c>
      <c r="AG14" s="124">
        <f t="shared" si="3"/>
        <v>37</v>
      </c>
      <c r="AH14" s="256">
        <f t="shared" si="4"/>
        <v>9</v>
      </c>
      <c r="AI14" s="179">
        <f t="shared" ref="AI14:AI29" si="6">SUM(H14,O14,U14,AA14,AG14)</f>
        <v>189</v>
      </c>
    </row>
    <row r="15" spans="1:35" ht="31.5">
      <c r="A15" s="231" t="s">
        <v>76</v>
      </c>
      <c r="B15" s="236">
        <v>32</v>
      </c>
      <c r="C15" s="30">
        <v>31</v>
      </c>
      <c r="D15" s="30">
        <v>35</v>
      </c>
      <c r="E15" s="30">
        <v>30</v>
      </c>
      <c r="F15" s="141">
        <v>20</v>
      </c>
      <c r="G15" s="131">
        <v>5</v>
      </c>
      <c r="H15" s="124">
        <f t="shared" si="0"/>
        <v>148</v>
      </c>
      <c r="I15" s="236">
        <v>30</v>
      </c>
      <c r="J15" s="30">
        <v>30</v>
      </c>
      <c r="K15" s="30">
        <v>31</v>
      </c>
      <c r="L15" s="30">
        <v>30</v>
      </c>
      <c r="M15" s="141"/>
      <c r="N15" s="131">
        <v>4</v>
      </c>
      <c r="O15" s="124">
        <f t="shared" si="5"/>
        <v>121</v>
      </c>
      <c r="P15" s="236">
        <v>29</v>
      </c>
      <c r="Q15" s="30">
        <v>30</v>
      </c>
      <c r="R15" s="30">
        <v>28</v>
      </c>
      <c r="S15" s="141">
        <v>28</v>
      </c>
      <c r="T15" s="131">
        <v>4</v>
      </c>
      <c r="U15" s="124">
        <f t="shared" si="1"/>
        <v>115</v>
      </c>
      <c r="V15" s="236">
        <v>29</v>
      </c>
      <c r="W15" s="30">
        <v>28</v>
      </c>
      <c r="X15" s="30">
        <v>30</v>
      </c>
      <c r="Y15" s="141">
        <v>28</v>
      </c>
      <c r="Z15" s="131">
        <v>4</v>
      </c>
      <c r="AA15" s="124">
        <f t="shared" si="2"/>
        <v>115</v>
      </c>
      <c r="AB15" s="236">
        <v>30</v>
      </c>
      <c r="AC15" s="30">
        <v>30</v>
      </c>
      <c r="AD15" s="30">
        <v>25</v>
      </c>
      <c r="AE15" s="141">
        <v>21</v>
      </c>
      <c r="AF15" s="131">
        <v>4</v>
      </c>
      <c r="AG15" s="124">
        <f>SUM(AB15:AE15)</f>
        <v>106</v>
      </c>
      <c r="AH15" s="256">
        <f t="shared" si="4"/>
        <v>21</v>
      </c>
      <c r="AI15" s="179">
        <f t="shared" si="6"/>
        <v>605</v>
      </c>
    </row>
    <row r="16" spans="1:35" ht="31.5">
      <c r="A16" s="231" t="s">
        <v>77</v>
      </c>
      <c r="B16" s="236">
        <v>26</v>
      </c>
      <c r="C16" s="30">
        <v>24</v>
      </c>
      <c r="D16" s="30">
        <v>23</v>
      </c>
      <c r="E16" s="30"/>
      <c r="F16" s="141"/>
      <c r="G16" s="131">
        <v>3</v>
      </c>
      <c r="H16" s="124">
        <f t="shared" si="0"/>
        <v>73</v>
      </c>
      <c r="I16" s="236">
        <v>32</v>
      </c>
      <c r="J16" s="30">
        <v>32</v>
      </c>
      <c r="K16" s="30"/>
      <c r="L16" s="30"/>
      <c r="M16" s="141"/>
      <c r="N16" s="131">
        <v>2</v>
      </c>
      <c r="O16" s="124">
        <f t="shared" si="5"/>
        <v>64</v>
      </c>
      <c r="P16" s="236">
        <v>19</v>
      </c>
      <c r="Q16" s="30">
        <v>21</v>
      </c>
      <c r="R16" s="30"/>
      <c r="S16" s="141"/>
      <c r="T16" s="131">
        <v>2</v>
      </c>
      <c r="U16" s="124">
        <f t="shared" si="1"/>
        <v>40</v>
      </c>
      <c r="V16" s="236">
        <v>25</v>
      </c>
      <c r="W16" s="30">
        <v>24</v>
      </c>
      <c r="X16" s="30"/>
      <c r="Y16" s="141"/>
      <c r="Z16" s="131">
        <v>2</v>
      </c>
      <c r="AA16" s="124">
        <f t="shared" si="2"/>
        <v>49</v>
      </c>
      <c r="AB16" s="236">
        <v>20</v>
      </c>
      <c r="AC16" s="30">
        <v>29</v>
      </c>
      <c r="AD16" s="30"/>
      <c r="AE16" s="141"/>
      <c r="AF16" s="131">
        <v>2</v>
      </c>
      <c r="AG16" s="124">
        <f t="shared" si="3"/>
        <v>49</v>
      </c>
      <c r="AH16" s="256">
        <f t="shared" si="4"/>
        <v>11</v>
      </c>
      <c r="AI16" s="179">
        <f t="shared" si="6"/>
        <v>275</v>
      </c>
    </row>
    <row r="17" spans="1:35" ht="33.75" customHeight="1">
      <c r="A17" s="231" t="s">
        <v>78</v>
      </c>
      <c r="B17" s="236">
        <v>31</v>
      </c>
      <c r="C17" s="30">
        <v>30</v>
      </c>
      <c r="D17" s="30"/>
      <c r="E17" s="30"/>
      <c r="F17" s="141"/>
      <c r="G17" s="131">
        <v>2</v>
      </c>
      <c r="H17" s="124">
        <f t="shared" si="0"/>
        <v>61</v>
      </c>
      <c r="I17" s="236">
        <v>28</v>
      </c>
      <c r="J17" s="30">
        <v>28</v>
      </c>
      <c r="K17" s="30">
        <v>20</v>
      </c>
      <c r="L17" s="30"/>
      <c r="M17" s="141"/>
      <c r="N17" s="131">
        <v>3</v>
      </c>
      <c r="O17" s="124">
        <f t="shared" si="5"/>
        <v>76</v>
      </c>
      <c r="P17" s="236">
        <v>22</v>
      </c>
      <c r="Q17" s="30">
        <v>22</v>
      </c>
      <c r="R17" s="30">
        <v>21</v>
      </c>
      <c r="S17" s="141"/>
      <c r="T17" s="131">
        <v>3</v>
      </c>
      <c r="U17" s="124">
        <f t="shared" si="1"/>
        <v>65</v>
      </c>
      <c r="V17" s="236">
        <v>27</v>
      </c>
      <c r="W17" s="30">
        <v>21</v>
      </c>
      <c r="X17" s="30"/>
      <c r="Y17" s="141"/>
      <c r="Z17" s="131">
        <v>2</v>
      </c>
      <c r="AA17" s="124">
        <f t="shared" si="2"/>
        <v>48</v>
      </c>
      <c r="AB17" s="236">
        <v>25</v>
      </c>
      <c r="AC17" s="30">
        <v>18</v>
      </c>
      <c r="AD17" s="30"/>
      <c r="AE17" s="141"/>
      <c r="AF17" s="131">
        <v>2</v>
      </c>
      <c r="AG17" s="124">
        <f t="shared" si="3"/>
        <v>43</v>
      </c>
      <c r="AH17" s="256">
        <f t="shared" si="4"/>
        <v>12</v>
      </c>
      <c r="AI17" s="179">
        <f t="shared" si="6"/>
        <v>293</v>
      </c>
    </row>
    <row r="18" spans="1:35" ht="15.75">
      <c r="A18" s="230" t="s">
        <v>79</v>
      </c>
      <c r="B18" s="236">
        <v>22</v>
      </c>
      <c r="C18" s="30"/>
      <c r="D18" s="30"/>
      <c r="E18" s="30"/>
      <c r="F18" s="141"/>
      <c r="G18" s="131">
        <v>1</v>
      </c>
      <c r="H18" s="124">
        <f t="shared" si="0"/>
        <v>22</v>
      </c>
      <c r="I18" s="236">
        <v>31</v>
      </c>
      <c r="J18" s="30"/>
      <c r="K18" s="30"/>
      <c r="L18" s="30"/>
      <c r="M18" s="141"/>
      <c r="N18" s="131">
        <v>1</v>
      </c>
      <c r="O18" s="124">
        <f t="shared" si="5"/>
        <v>31</v>
      </c>
      <c r="P18" s="236">
        <v>27</v>
      </c>
      <c r="Q18" s="30"/>
      <c r="R18" s="30"/>
      <c r="S18" s="141"/>
      <c r="T18" s="131">
        <v>1</v>
      </c>
      <c r="U18" s="124">
        <f t="shared" si="1"/>
        <v>27</v>
      </c>
      <c r="V18" s="236">
        <v>23</v>
      </c>
      <c r="W18" s="30"/>
      <c r="X18" s="30"/>
      <c r="Y18" s="141"/>
      <c r="Z18" s="131">
        <v>1</v>
      </c>
      <c r="AA18" s="124">
        <f t="shared" si="2"/>
        <v>23</v>
      </c>
      <c r="AB18" s="236">
        <v>23</v>
      </c>
      <c r="AC18" s="30"/>
      <c r="AD18" s="30"/>
      <c r="AE18" s="141"/>
      <c r="AF18" s="131">
        <v>1</v>
      </c>
      <c r="AG18" s="124">
        <f t="shared" si="3"/>
        <v>23</v>
      </c>
      <c r="AH18" s="256">
        <f t="shared" si="4"/>
        <v>5</v>
      </c>
      <c r="AI18" s="179">
        <f t="shared" si="6"/>
        <v>126</v>
      </c>
    </row>
    <row r="19" spans="1:35" ht="15.75">
      <c r="A19" s="230" t="s">
        <v>80</v>
      </c>
      <c r="B19" s="236">
        <v>28</v>
      </c>
      <c r="C19" s="30">
        <v>28</v>
      </c>
      <c r="D19" s="30">
        <v>28</v>
      </c>
      <c r="E19" s="30"/>
      <c r="F19" s="141"/>
      <c r="G19" s="131">
        <v>3</v>
      </c>
      <c r="H19" s="124">
        <f t="shared" si="0"/>
        <v>84</v>
      </c>
      <c r="I19" s="236">
        <v>28</v>
      </c>
      <c r="J19" s="30">
        <v>30</v>
      </c>
      <c r="K19" s="30">
        <v>30</v>
      </c>
      <c r="L19" s="30"/>
      <c r="M19" s="141"/>
      <c r="N19" s="131">
        <v>3</v>
      </c>
      <c r="O19" s="124">
        <f t="shared" si="5"/>
        <v>88</v>
      </c>
      <c r="P19" s="236">
        <v>29</v>
      </c>
      <c r="Q19" s="30">
        <v>30</v>
      </c>
      <c r="R19" s="30">
        <v>30</v>
      </c>
      <c r="S19" s="141"/>
      <c r="T19" s="131">
        <v>3</v>
      </c>
      <c r="U19" s="124">
        <f t="shared" si="1"/>
        <v>89</v>
      </c>
      <c r="V19" s="236">
        <v>28</v>
      </c>
      <c r="W19" s="30">
        <v>30</v>
      </c>
      <c r="X19" s="30">
        <v>28</v>
      </c>
      <c r="Y19" s="141"/>
      <c r="Z19" s="131">
        <v>3</v>
      </c>
      <c r="AA19" s="124">
        <f t="shared" si="2"/>
        <v>86</v>
      </c>
      <c r="AB19" s="236">
        <v>20</v>
      </c>
      <c r="AC19" s="30">
        <v>22</v>
      </c>
      <c r="AD19" s="30">
        <v>20</v>
      </c>
      <c r="AE19" s="141"/>
      <c r="AF19" s="131">
        <v>3</v>
      </c>
      <c r="AG19" s="124">
        <f t="shared" si="3"/>
        <v>62</v>
      </c>
      <c r="AH19" s="256">
        <f t="shared" si="4"/>
        <v>15</v>
      </c>
      <c r="AI19" s="179">
        <f t="shared" si="6"/>
        <v>409</v>
      </c>
    </row>
    <row r="20" spans="1:35" ht="15.75">
      <c r="A20" s="230" t="s">
        <v>81</v>
      </c>
      <c r="B20" s="236">
        <v>30</v>
      </c>
      <c r="C20" s="30">
        <v>30</v>
      </c>
      <c r="D20" s="30">
        <v>30</v>
      </c>
      <c r="E20" s="30">
        <v>30</v>
      </c>
      <c r="F20" s="141"/>
      <c r="G20" s="131">
        <v>4</v>
      </c>
      <c r="H20" s="124">
        <f t="shared" si="0"/>
        <v>120</v>
      </c>
      <c r="I20" s="236">
        <v>28</v>
      </c>
      <c r="J20" s="30">
        <v>30</v>
      </c>
      <c r="K20" s="30">
        <v>28</v>
      </c>
      <c r="L20" s="30"/>
      <c r="M20" s="141"/>
      <c r="N20" s="131">
        <v>3</v>
      </c>
      <c r="O20" s="124">
        <f t="shared" si="5"/>
        <v>86</v>
      </c>
      <c r="P20" s="236">
        <v>25</v>
      </c>
      <c r="Q20" s="30">
        <v>28</v>
      </c>
      <c r="R20" s="30">
        <v>29</v>
      </c>
      <c r="S20" s="141">
        <v>29</v>
      </c>
      <c r="T20" s="131">
        <v>4</v>
      </c>
      <c r="U20" s="124">
        <f t="shared" si="1"/>
        <v>111</v>
      </c>
      <c r="V20" s="236">
        <v>25</v>
      </c>
      <c r="W20" s="30">
        <v>25</v>
      </c>
      <c r="X20" s="30">
        <v>25</v>
      </c>
      <c r="Y20" s="141"/>
      <c r="Z20" s="131">
        <v>3</v>
      </c>
      <c r="AA20" s="124">
        <f t="shared" si="2"/>
        <v>75</v>
      </c>
      <c r="AB20" s="236">
        <v>21</v>
      </c>
      <c r="AC20" s="30">
        <v>21</v>
      </c>
      <c r="AD20" s="30">
        <v>28</v>
      </c>
      <c r="AE20" s="141"/>
      <c r="AF20" s="131">
        <v>3</v>
      </c>
      <c r="AG20" s="124">
        <f t="shared" si="3"/>
        <v>70</v>
      </c>
      <c r="AH20" s="256">
        <f t="shared" si="4"/>
        <v>17</v>
      </c>
      <c r="AI20" s="179">
        <f t="shared" si="6"/>
        <v>462</v>
      </c>
    </row>
    <row r="21" spans="1:35" ht="15.75">
      <c r="A21" s="230" t="s">
        <v>82</v>
      </c>
      <c r="B21" s="236">
        <v>31</v>
      </c>
      <c r="C21" s="30"/>
      <c r="D21" s="30"/>
      <c r="E21" s="30"/>
      <c r="F21" s="141"/>
      <c r="G21" s="131">
        <v>1</v>
      </c>
      <c r="H21" s="124">
        <f t="shared" si="0"/>
        <v>31</v>
      </c>
      <c r="I21" s="236">
        <v>27</v>
      </c>
      <c r="J21" s="30"/>
      <c r="K21" s="30"/>
      <c r="L21" s="30"/>
      <c r="M21" s="141"/>
      <c r="N21" s="131">
        <v>1</v>
      </c>
      <c r="O21" s="124">
        <f t="shared" si="5"/>
        <v>27</v>
      </c>
      <c r="P21" s="236">
        <v>18</v>
      </c>
      <c r="Q21" s="30">
        <v>18</v>
      </c>
      <c r="R21" s="30"/>
      <c r="S21" s="141"/>
      <c r="T21" s="131">
        <v>2</v>
      </c>
      <c r="U21" s="124">
        <f t="shared" si="1"/>
        <v>36</v>
      </c>
      <c r="V21" s="236">
        <v>20</v>
      </c>
      <c r="W21" s="30">
        <v>18</v>
      </c>
      <c r="X21" s="30"/>
      <c r="Y21" s="141"/>
      <c r="Z21" s="131">
        <v>2</v>
      </c>
      <c r="AA21" s="124">
        <f t="shared" si="2"/>
        <v>38</v>
      </c>
      <c r="AB21" s="236">
        <v>23</v>
      </c>
      <c r="AC21" s="30"/>
      <c r="AD21" s="30"/>
      <c r="AE21" s="141"/>
      <c r="AF21" s="131">
        <v>1</v>
      </c>
      <c r="AG21" s="124">
        <f t="shared" si="3"/>
        <v>23</v>
      </c>
      <c r="AH21" s="256">
        <f t="shared" si="4"/>
        <v>7</v>
      </c>
      <c r="AI21" s="179">
        <f t="shared" si="6"/>
        <v>155</v>
      </c>
    </row>
    <row r="22" spans="1:35" ht="31.5">
      <c r="A22" s="231" t="s">
        <v>83</v>
      </c>
      <c r="B22" s="237">
        <v>30</v>
      </c>
      <c r="C22" s="29">
        <v>30</v>
      </c>
      <c r="D22" s="29"/>
      <c r="E22" s="29"/>
      <c r="F22" s="142"/>
      <c r="G22" s="156">
        <v>2</v>
      </c>
      <c r="H22" s="124">
        <f t="shared" si="0"/>
        <v>60</v>
      </c>
      <c r="I22" s="237">
        <v>30</v>
      </c>
      <c r="J22" s="29">
        <v>30</v>
      </c>
      <c r="K22" s="29"/>
      <c r="L22" s="29"/>
      <c r="M22" s="142"/>
      <c r="N22" s="156">
        <v>2</v>
      </c>
      <c r="O22" s="124">
        <f t="shared" si="5"/>
        <v>60</v>
      </c>
      <c r="P22" s="237">
        <v>29</v>
      </c>
      <c r="Q22" s="29">
        <v>29</v>
      </c>
      <c r="R22" s="29"/>
      <c r="S22" s="142"/>
      <c r="T22" s="156">
        <v>2</v>
      </c>
      <c r="U22" s="124">
        <f t="shared" si="1"/>
        <v>58</v>
      </c>
      <c r="V22" s="237">
        <v>35</v>
      </c>
      <c r="W22" s="29">
        <v>35</v>
      </c>
      <c r="X22" s="29"/>
      <c r="Y22" s="142"/>
      <c r="Z22" s="156">
        <v>2</v>
      </c>
      <c r="AA22" s="124">
        <f t="shared" si="2"/>
        <v>70</v>
      </c>
      <c r="AB22" s="237">
        <v>31</v>
      </c>
      <c r="AC22" s="29">
        <v>29</v>
      </c>
      <c r="AD22" s="29"/>
      <c r="AE22" s="142"/>
      <c r="AF22" s="156">
        <v>2</v>
      </c>
      <c r="AG22" s="124">
        <f t="shared" si="3"/>
        <v>60</v>
      </c>
      <c r="AH22" s="256">
        <f t="shared" si="4"/>
        <v>10</v>
      </c>
      <c r="AI22" s="179">
        <f t="shared" si="6"/>
        <v>308</v>
      </c>
    </row>
    <row r="23" spans="1:35" ht="64.5" customHeight="1">
      <c r="A23" s="231" t="s">
        <v>87</v>
      </c>
      <c r="B23" s="236"/>
      <c r="C23" s="30"/>
      <c r="D23" s="30"/>
      <c r="E23" s="30"/>
      <c r="F23" s="141"/>
      <c r="G23" s="131"/>
      <c r="H23" s="124">
        <f t="shared" si="0"/>
        <v>0</v>
      </c>
      <c r="I23" s="236"/>
      <c r="J23" s="30"/>
      <c r="K23" s="30"/>
      <c r="L23" s="30"/>
      <c r="M23" s="141"/>
      <c r="N23" s="131"/>
      <c r="O23" s="124">
        <f t="shared" si="5"/>
        <v>0</v>
      </c>
      <c r="P23" s="236"/>
      <c r="Q23" s="30"/>
      <c r="R23" s="30"/>
      <c r="S23" s="141"/>
      <c r="T23" s="131"/>
      <c r="U23" s="124">
        <f t="shared" si="1"/>
        <v>0</v>
      </c>
      <c r="V23" s="236"/>
      <c r="W23" s="30"/>
      <c r="X23" s="30"/>
      <c r="Y23" s="141"/>
      <c r="Z23" s="131"/>
      <c r="AA23" s="124">
        <f t="shared" si="2"/>
        <v>0</v>
      </c>
      <c r="AB23" s="236"/>
      <c r="AC23" s="30"/>
      <c r="AD23" s="30"/>
      <c r="AE23" s="141"/>
      <c r="AF23" s="131"/>
      <c r="AG23" s="124">
        <f t="shared" si="3"/>
        <v>0</v>
      </c>
      <c r="AH23" s="256">
        <f t="shared" si="4"/>
        <v>0</v>
      </c>
      <c r="AI23" s="179">
        <f t="shared" si="6"/>
        <v>0</v>
      </c>
    </row>
    <row r="24" spans="1:35" ht="18.75" customHeight="1">
      <c r="A24" s="231" t="s">
        <v>10</v>
      </c>
      <c r="B24" s="237">
        <v>20</v>
      </c>
      <c r="C24" s="29"/>
      <c r="D24" s="29"/>
      <c r="E24" s="29"/>
      <c r="F24" s="142"/>
      <c r="G24" s="156">
        <v>1</v>
      </c>
      <c r="H24" s="124">
        <f t="shared" si="0"/>
        <v>20</v>
      </c>
      <c r="I24" s="237">
        <v>21</v>
      </c>
      <c r="J24" s="29"/>
      <c r="K24" s="29"/>
      <c r="L24" s="29"/>
      <c r="M24" s="142"/>
      <c r="N24" s="156">
        <v>1</v>
      </c>
      <c r="O24" s="124">
        <f t="shared" si="5"/>
        <v>21</v>
      </c>
      <c r="P24" s="237">
        <v>17</v>
      </c>
      <c r="Q24" s="29"/>
      <c r="R24" s="29"/>
      <c r="S24" s="142"/>
      <c r="T24" s="156">
        <v>1</v>
      </c>
      <c r="U24" s="124">
        <f t="shared" si="1"/>
        <v>17</v>
      </c>
      <c r="V24" s="237">
        <v>12</v>
      </c>
      <c r="W24" s="29"/>
      <c r="X24" s="29"/>
      <c r="Y24" s="142"/>
      <c r="Z24" s="156">
        <v>1</v>
      </c>
      <c r="AA24" s="124">
        <f t="shared" si="2"/>
        <v>12</v>
      </c>
      <c r="AB24" s="237">
        <v>14</v>
      </c>
      <c r="AC24" s="29"/>
      <c r="AD24" s="29"/>
      <c r="AE24" s="142"/>
      <c r="AF24" s="156">
        <v>1</v>
      </c>
      <c r="AG24" s="124">
        <f t="shared" si="3"/>
        <v>14</v>
      </c>
      <c r="AH24" s="256">
        <f t="shared" si="4"/>
        <v>5</v>
      </c>
      <c r="AI24" s="179">
        <f t="shared" si="6"/>
        <v>84</v>
      </c>
    </row>
    <row r="25" spans="1:35" ht="63">
      <c r="A25" s="231" t="s">
        <v>85</v>
      </c>
      <c r="B25" s="236">
        <v>14</v>
      </c>
      <c r="C25" s="30"/>
      <c r="D25" s="30"/>
      <c r="E25" s="30"/>
      <c r="F25" s="141"/>
      <c r="G25" s="131">
        <v>1</v>
      </c>
      <c r="H25" s="124">
        <f t="shared" si="0"/>
        <v>14</v>
      </c>
      <c r="I25" s="236">
        <v>20</v>
      </c>
      <c r="J25" s="30"/>
      <c r="K25" s="30"/>
      <c r="L25" s="30"/>
      <c r="M25" s="141"/>
      <c r="N25" s="131">
        <v>1</v>
      </c>
      <c r="O25" s="124">
        <f t="shared" si="5"/>
        <v>20</v>
      </c>
      <c r="P25" s="236">
        <v>13</v>
      </c>
      <c r="Q25" s="30"/>
      <c r="R25" s="30"/>
      <c r="S25" s="141"/>
      <c r="T25" s="131">
        <v>1</v>
      </c>
      <c r="U25" s="124">
        <f t="shared" si="1"/>
        <v>13</v>
      </c>
      <c r="V25" s="236">
        <v>12</v>
      </c>
      <c r="W25" s="30"/>
      <c r="X25" s="30"/>
      <c r="Y25" s="141"/>
      <c r="Z25" s="131">
        <v>1</v>
      </c>
      <c r="AA25" s="124">
        <f t="shared" si="2"/>
        <v>12</v>
      </c>
      <c r="AB25" s="236">
        <v>19</v>
      </c>
      <c r="AC25" s="30"/>
      <c r="AD25" s="30"/>
      <c r="AE25" s="141"/>
      <c r="AF25" s="131">
        <v>1</v>
      </c>
      <c r="AG25" s="124">
        <f t="shared" si="3"/>
        <v>19</v>
      </c>
      <c r="AH25" s="256">
        <f t="shared" si="4"/>
        <v>5</v>
      </c>
      <c r="AI25" s="179">
        <f t="shared" si="6"/>
        <v>78</v>
      </c>
    </row>
    <row r="26" spans="1:35" ht="15.75">
      <c r="A26" s="230" t="s">
        <v>9</v>
      </c>
      <c r="B26" s="236">
        <v>21</v>
      </c>
      <c r="C26" s="30">
        <v>21</v>
      </c>
      <c r="D26" s="30">
        <v>20</v>
      </c>
      <c r="E26" s="30"/>
      <c r="F26" s="141"/>
      <c r="G26" s="131">
        <v>3</v>
      </c>
      <c r="H26" s="124">
        <f t="shared" si="0"/>
        <v>62</v>
      </c>
      <c r="I26" s="236">
        <v>21</v>
      </c>
      <c r="J26" s="30">
        <v>22</v>
      </c>
      <c r="K26" s="30"/>
      <c r="L26" s="30"/>
      <c r="M26" s="141"/>
      <c r="N26" s="131">
        <v>2</v>
      </c>
      <c r="O26" s="124">
        <f t="shared" si="5"/>
        <v>43</v>
      </c>
      <c r="P26" s="236">
        <v>18</v>
      </c>
      <c r="Q26" s="30">
        <v>20</v>
      </c>
      <c r="R26" s="30"/>
      <c r="S26" s="141"/>
      <c r="T26" s="131">
        <v>2</v>
      </c>
      <c r="U26" s="124">
        <f t="shared" si="1"/>
        <v>38</v>
      </c>
      <c r="V26" s="236">
        <v>22</v>
      </c>
      <c r="W26" s="30">
        <v>21</v>
      </c>
      <c r="X26" s="30"/>
      <c r="Y26" s="141"/>
      <c r="Z26" s="131">
        <v>2</v>
      </c>
      <c r="AA26" s="124">
        <f t="shared" si="2"/>
        <v>43</v>
      </c>
      <c r="AB26" s="236">
        <v>19</v>
      </c>
      <c r="AC26" s="30">
        <v>22</v>
      </c>
      <c r="AD26" s="30"/>
      <c r="AE26" s="141"/>
      <c r="AF26" s="131">
        <v>2</v>
      </c>
      <c r="AG26" s="124">
        <f t="shared" si="3"/>
        <v>41</v>
      </c>
      <c r="AH26" s="256">
        <f t="shared" si="4"/>
        <v>11</v>
      </c>
      <c r="AI26" s="179">
        <f t="shared" si="6"/>
        <v>227</v>
      </c>
    </row>
    <row r="27" spans="1:35" ht="15.75">
      <c r="A27" s="230" t="s">
        <v>8</v>
      </c>
      <c r="B27" s="236">
        <v>15</v>
      </c>
      <c r="C27" s="30"/>
      <c r="D27" s="30"/>
      <c r="E27" s="30"/>
      <c r="F27" s="141"/>
      <c r="G27" s="131">
        <v>1</v>
      </c>
      <c r="H27" s="124">
        <f t="shared" si="0"/>
        <v>15</v>
      </c>
      <c r="I27" s="236">
        <v>19</v>
      </c>
      <c r="J27" s="30"/>
      <c r="K27" s="30"/>
      <c r="L27" s="30"/>
      <c r="M27" s="141"/>
      <c r="N27" s="131">
        <v>1</v>
      </c>
      <c r="O27" s="124">
        <f t="shared" si="5"/>
        <v>19</v>
      </c>
      <c r="P27" s="236">
        <v>15</v>
      </c>
      <c r="Q27" s="30"/>
      <c r="R27" s="30"/>
      <c r="S27" s="141"/>
      <c r="T27" s="131">
        <v>1</v>
      </c>
      <c r="U27" s="124">
        <f t="shared" si="1"/>
        <v>15</v>
      </c>
      <c r="V27" s="236">
        <v>10</v>
      </c>
      <c r="W27" s="30"/>
      <c r="X27" s="30"/>
      <c r="Y27" s="141"/>
      <c r="Z27" s="131">
        <v>1</v>
      </c>
      <c r="AA27" s="124">
        <f t="shared" si="2"/>
        <v>10</v>
      </c>
      <c r="AB27" s="236">
        <v>18</v>
      </c>
      <c r="AC27" s="30"/>
      <c r="AD27" s="30"/>
      <c r="AE27" s="141"/>
      <c r="AF27" s="131">
        <v>1</v>
      </c>
      <c r="AG27" s="124">
        <f t="shared" si="3"/>
        <v>18</v>
      </c>
      <c r="AH27" s="256">
        <f t="shared" si="4"/>
        <v>5</v>
      </c>
      <c r="AI27" s="179">
        <f t="shared" si="6"/>
        <v>77</v>
      </c>
    </row>
    <row r="28" spans="1:35" ht="30.75" customHeight="1">
      <c r="A28" s="231" t="s">
        <v>252</v>
      </c>
      <c r="B28" s="237"/>
      <c r="C28" s="29"/>
      <c r="D28" s="29"/>
      <c r="E28" s="29"/>
      <c r="F28" s="142"/>
      <c r="G28" s="156"/>
      <c r="H28" s="124">
        <f t="shared" si="0"/>
        <v>0</v>
      </c>
      <c r="I28" s="237">
        <v>6</v>
      </c>
      <c r="J28" s="29"/>
      <c r="K28" s="29"/>
      <c r="L28" s="29"/>
      <c r="M28" s="142"/>
      <c r="N28" s="156">
        <v>1</v>
      </c>
      <c r="O28" s="124">
        <f t="shared" si="5"/>
        <v>6</v>
      </c>
      <c r="P28" s="237"/>
      <c r="Q28" s="29"/>
      <c r="R28" s="29"/>
      <c r="S28" s="142"/>
      <c r="T28" s="156"/>
      <c r="U28" s="124">
        <f t="shared" si="1"/>
        <v>0</v>
      </c>
      <c r="V28" s="237"/>
      <c r="W28" s="29"/>
      <c r="X28" s="29"/>
      <c r="Y28" s="142"/>
      <c r="Z28" s="156"/>
      <c r="AA28" s="124">
        <f t="shared" si="2"/>
        <v>0</v>
      </c>
      <c r="AB28" s="237"/>
      <c r="AC28" s="29"/>
      <c r="AD28" s="29"/>
      <c r="AE28" s="142"/>
      <c r="AF28" s="156"/>
      <c r="AG28" s="124">
        <f t="shared" si="3"/>
        <v>0</v>
      </c>
      <c r="AH28" s="256">
        <f t="shared" si="4"/>
        <v>1</v>
      </c>
      <c r="AI28" s="179">
        <f t="shared" si="6"/>
        <v>6</v>
      </c>
    </row>
    <row r="29" spans="1:35" ht="16.5" thickBot="1">
      <c r="A29" s="232" t="s">
        <v>0</v>
      </c>
      <c r="B29" s="242">
        <v>11</v>
      </c>
      <c r="C29" s="241"/>
      <c r="D29" s="241"/>
      <c r="E29" s="241"/>
      <c r="F29" s="245"/>
      <c r="G29" s="246">
        <v>1</v>
      </c>
      <c r="H29" s="127">
        <f t="shared" si="0"/>
        <v>11</v>
      </c>
      <c r="I29" s="242">
        <v>12</v>
      </c>
      <c r="J29" s="241"/>
      <c r="K29" s="241"/>
      <c r="L29" s="241"/>
      <c r="M29" s="245"/>
      <c r="N29" s="246">
        <v>1</v>
      </c>
      <c r="O29" s="127">
        <f t="shared" si="5"/>
        <v>12</v>
      </c>
      <c r="P29" s="242">
        <v>11</v>
      </c>
      <c r="Q29" s="241"/>
      <c r="R29" s="241"/>
      <c r="S29" s="245"/>
      <c r="T29" s="246">
        <v>1</v>
      </c>
      <c r="U29" s="127">
        <f t="shared" si="1"/>
        <v>11</v>
      </c>
      <c r="V29" s="242">
        <v>18</v>
      </c>
      <c r="W29" s="241"/>
      <c r="X29" s="241"/>
      <c r="Y29" s="245"/>
      <c r="Z29" s="246">
        <v>1</v>
      </c>
      <c r="AA29" s="127">
        <f t="shared" si="2"/>
        <v>18</v>
      </c>
      <c r="AB29" s="242">
        <v>12</v>
      </c>
      <c r="AC29" s="241"/>
      <c r="AD29" s="241"/>
      <c r="AE29" s="245"/>
      <c r="AF29" s="246">
        <v>1</v>
      </c>
      <c r="AG29" s="127">
        <f t="shared" si="3"/>
        <v>12</v>
      </c>
      <c r="AH29" s="255">
        <f t="shared" si="4"/>
        <v>5</v>
      </c>
      <c r="AI29" s="244">
        <f t="shared" si="6"/>
        <v>64</v>
      </c>
    </row>
    <row r="30" spans="1:35" ht="19.5" customHeight="1" thickBot="1">
      <c r="A30" s="233" t="s">
        <v>59</v>
      </c>
      <c r="B30" s="128">
        <f>SUM(B12:B29)</f>
        <v>392</v>
      </c>
      <c r="C30" s="13">
        <f t="shared" ref="C30:AI30" si="7">SUM(C12:C29)</f>
        <v>274</v>
      </c>
      <c r="D30" s="13">
        <f t="shared" si="7"/>
        <v>166</v>
      </c>
      <c r="E30" s="13">
        <f t="shared" si="7"/>
        <v>89</v>
      </c>
      <c r="F30" s="126">
        <f t="shared" si="7"/>
        <v>38</v>
      </c>
      <c r="G30" s="128">
        <f t="shared" si="7"/>
        <v>37</v>
      </c>
      <c r="H30" s="114">
        <f t="shared" si="7"/>
        <v>959</v>
      </c>
      <c r="I30" s="128">
        <f t="shared" si="7"/>
        <v>417</v>
      </c>
      <c r="J30" s="13">
        <f t="shared" si="7"/>
        <v>277</v>
      </c>
      <c r="K30" s="13">
        <f t="shared" si="7"/>
        <v>167</v>
      </c>
      <c r="L30" s="13">
        <f t="shared" si="7"/>
        <v>60</v>
      </c>
      <c r="M30" s="126"/>
      <c r="N30" s="128">
        <f t="shared" si="7"/>
        <v>36</v>
      </c>
      <c r="O30" s="114">
        <f t="shared" si="7"/>
        <v>951</v>
      </c>
      <c r="P30" s="128">
        <f t="shared" si="7"/>
        <v>363</v>
      </c>
      <c r="Q30" s="13">
        <f t="shared" si="7"/>
        <v>254</v>
      </c>
      <c r="R30" s="13">
        <f t="shared" si="7"/>
        <v>142</v>
      </c>
      <c r="S30" s="126">
        <f t="shared" si="7"/>
        <v>89</v>
      </c>
      <c r="T30" s="128">
        <f t="shared" si="7"/>
        <v>34</v>
      </c>
      <c r="U30" s="114">
        <f t="shared" si="7"/>
        <v>848</v>
      </c>
      <c r="V30" s="128">
        <f t="shared" si="7"/>
        <v>361</v>
      </c>
      <c r="W30" s="13">
        <f t="shared" si="7"/>
        <v>280</v>
      </c>
      <c r="X30" s="13">
        <f t="shared" si="7"/>
        <v>111</v>
      </c>
      <c r="Y30" s="126">
        <f t="shared" si="7"/>
        <v>59</v>
      </c>
      <c r="Z30" s="128">
        <f t="shared" si="7"/>
        <v>33</v>
      </c>
      <c r="AA30" s="114">
        <f t="shared" si="7"/>
        <v>811</v>
      </c>
      <c r="AB30" s="128">
        <f t="shared" si="7"/>
        <v>349</v>
      </c>
      <c r="AC30" s="13">
        <f t="shared" si="7"/>
        <v>242</v>
      </c>
      <c r="AD30" s="13">
        <f t="shared" si="7"/>
        <v>102</v>
      </c>
      <c r="AE30" s="126">
        <f t="shared" si="7"/>
        <v>21</v>
      </c>
      <c r="AF30" s="128">
        <f t="shared" si="7"/>
        <v>31</v>
      </c>
      <c r="AG30" s="114">
        <f t="shared" si="7"/>
        <v>714</v>
      </c>
      <c r="AH30" s="258">
        <f t="shared" si="7"/>
        <v>171</v>
      </c>
      <c r="AI30" s="181">
        <f t="shared" si="7"/>
        <v>4283</v>
      </c>
    </row>
    <row r="31" spans="1:35" ht="16.5" thickBot="1">
      <c r="A31" s="8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</row>
    <row r="32" spans="1:35" ht="15.75">
      <c r="A32" s="36" t="s">
        <v>92</v>
      </c>
      <c r="B32" s="37"/>
      <c r="C32" s="37"/>
      <c r="D32" s="37"/>
      <c r="E32" s="37"/>
      <c r="F32" s="140"/>
      <c r="G32" s="235"/>
      <c r="H32" s="43"/>
      <c r="I32" s="146"/>
      <c r="J32" s="37"/>
      <c r="K32" s="37"/>
      <c r="L32" s="37"/>
      <c r="M32" s="140"/>
      <c r="N32" s="235"/>
      <c r="O32" s="43"/>
      <c r="P32" s="146"/>
      <c r="Q32" s="37"/>
      <c r="R32" s="37"/>
      <c r="S32" s="140"/>
      <c r="T32" s="235"/>
      <c r="U32" s="43"/>
      <c r="V32" s="146"/>
      <c r="W32" s="37"/>
      <c r="X32" s="37"/>
      <c r="Y32" s="140"/>
      <c r="Z32" s="235"/>
      <c r="AA32" s="43"/>
      <c r="AB32" s="146"/>
      <c r="AC32" s="37"/>
      <c r="AD32" s="37"/>
      <c r="AE32" s="37"/>
      <c r="AF32" s="37"/>
      <c r="AG32" s="140"/>
      <c r="AH32" s="235"/>
      <c r="AI32" s="43"/>
    </row>
    <row r="33" spans="1:35" ht="31.5">
      <c r="A33" s="4" t="s">
        <v>84</v>
      </c>
      <c r="B33" s="30"/>
      <c r="C33" s="30"/>
      <c r="D33" s="30"/>
      <c r="E33" s="30"/>
      <c r="F33" s="141"/>
      <c r="G33" s="236"/>
      <c r="H33" s="31"/>
      <c r="I33" s="147"/>
      <c r="J33" s="30"/>
      <c r="K33" s="30"/>
      <c r="L33" s="30"/>
      <c r="M33" s="141">
        <v>1</v>
      </c>
      <c r="N33" s="131">
        <v>1</v>
      </c>
      <c r="O33" s="124">
        <v>1</v>
      </c>
      <c r="P33" s="147"/>
      <c r="Q33" s="30"/>
      <c r="R33" s="30"/>
      <c r="S33" s="141"/>
      <c r="T33" s="236"/>
      <c r="U33" s="31"/>
      <c r="V33" s="147"/>
      <c r="W33" s="30"/>
      <c r="X33" s="30"/>
      <c r="Y33" s="141"/>
      <c r="Z33" s="236"/>
      <c r="AA33" s="31"/>
      <c r="AB33" s="147"/>
      <c r="AC33" s="30"/>
      <c r="AD33" s="30"/>
      <c r="AE33" s="30"/>
      <c r="AF33" s="30"/>
      <c r="AG33" s="141"/>
      <c r="AH33" s="236"/>
      <c r="AI33" s="31"/>
    </row>
    <row r="34" spans="1:35" ht="15.75">
      <c r="A34" s="3" t="s">
        <v>74</v>
      </c>
      <c r="B34" s="30">
        <v>1</v>
      </c>
      <c r="C34" s="30"/>
      <c r="D34" s="30"/>
      <c r="E34" s="30"/>
      <c r="F34" s="141"/>
      <c r="G34" s="131">
        <v>1</v>
      </c>
      <c r="H34" s="124">
        <v>1</v>
      </c>
      <c r="I34" s="147"/>
      <c r="J34" s="30"/>
      <c r="K34" s="30"/>
      <c r="L34" s="30"/>
      <c r="M34" s="141"/>
      <c r="N34" s="236"/>
      <c r="O34" s="31"/>
      <c r="P34" s="147">
        <v>1</v>
      </c>
      <c r="Q34" s="30"/>
      <c r="R34" s="30"/>
      <c r="S34" s="141"/>
      <c r="T34" s="131">
        <v>1</v>
      </c>
      <c r="U34" s="124">
        <v>1</v>
      </c>
      <c r="V34" s="147"/>
      <c r="W34" s="30"/>
      <c r="X34" s="30"/>
      <c r="Y34" s="141"/>
      <c r="Z34" s="236"/>
      <c r="AA34" s="31"/>
      <c r="AB34" s="147"/>
      <c r="AC34" s="30"/>
      <c r="AD34" s="30"/>
      <c r="AE34" s="30"/>
      <c r="AF34" s="30"/>
      <c r="AG34" s="141"/>
      <c r="AH34" s="131">
        <v>2</v>
      </c>
      <c r="AI34" s="124">
        <v>2</v>
      </c>
    </row>
    <row r="35" spans="1:35" ht="31.5">
      <c r="A35" s="4" t="s">
        <v>77</v>
      </c>
      <c r="B35" s="30"/>
      <c r="C35" s="30">
        <v>1</v>
      </c>
      <c r="D35" s="30"/>
      <c r="E35" s="30"/>
      <c r="F35" s="141"/>
      <c r="G35" s="131">
        <v>1</v>
      </c>
      <c r="H35" s="124">
        <v>1</v>
      </c>
      <c r="I35" s="147"/>
      <c r="J35" s="30">
        <v>1</v>
      </c>
      <c r="K35" s="30"/>
      <c r="L35" s="30"/>
      <c r="M35" s="141"/>
      <c r="N35" s="131">
        <v>1</v>
      </c>
      <c r="O35" s="124">
        <v>1</v>
      </c>
      <c r="P35" s="147"/>
      <c r="Q35" s="30">
        <v>1</v>
      </c>
      <c r="R35" s="30"/>
      <c r="S35" s="141"/>
      <c r="T35" s="131">
        <v>1</v>
      </c>
      <c r="U35" s="124">
        <v>1</v>
      </c>
      <c r="V35" s="147"/>
      <c r="W35" s="30"/>
      <c r="X35" s="30"/>
      <c r="Y35" s="141"/>
      <c r="Z35" s="236"/>
      <c r="AA35" s="31"/>
      <c r="AB35" s="147"/>
      <c r="AC35" s="30"/>
      <c r="AD35" s="30"/>
      <c r="AE35" s="30"/>
      <c r="AF35" s="30"/>
      <c r="AG35" s="141"/>
      <c r="AH35" s="131">
        <v>3</v>
      </c>
      <c r="AI35" s="124">
        <v>3</v>
      </c>
    </row>
    <row r="36" spans="1:35" ht="15.75">
      <c r="A36" s="3" t="s">
        <v>79</v>
      </c>
      <c r="B36" s="30">
        <v>1</v>
      </c>
      <c r="C36" s="30"/>
      <c r="D36" s="30"/>
      <c r="E36" s="30"/>
      <c r="F36" s="141"/>
      <c r="G36" s="131">
        <v>1</v>
      </c>
      <c r="H36" s="124">
        <v>1</v>
      </c>
      <c r="I36" s="147"/>
      <c r="J36" s="30"/>
      <c r="K36" s="30"/>
      <c r="L36" s="30"/>
      <c r="M36" s="141"/>
      <c r="N36" s="236"/>
      <c r="O36" s="31"/>
      <c r="P36" s="147">
        <v>1</v>
      </c>
      <c r="Q36" s="30"/>
      <c r="R36" s="30"/>
      <c r="S36" s="141"/>
      <c r="T36" s="131">
        <v>1</v>
      </c>
      <c r="U36" s="124">
        <v>1</v>
      </c>
      <c r="V36" s="147"/>
      <c r="W36" s="30"/>
      <c r="X36" s="30"/>
      <c r="Y36" s="141"/>
      <c r="Z36" s="236"/>
      <c r="AA36" s="31"/>
      <c r="AB36" s="147"/>
      <c r="AC36" s="30"/>
      <c r="AD36" s="30"/>
      <c r="AE36" s="30"/>
      <c r="AF36" s="30"/>
      <c r="AG36" s="141"/>
      <c r="AH36" s="131">
        <v>2</v>
      </c>
      <c r="AI36" s="124">
        <v>2</v>
      </c>
    </row>
    <row r="37" spans="1:35" ht="15.75">
      <c r="A37" s="3" t="s">
        <v>80</v>
      </c>
      <c r="B37" s="30"/>
      <c r="C37" s="30"/>
      <c r="D37" s="30"/>
      <c r="E37" s="30"/>
      <c r="F37" s="141"/>
      <c r="G37" s="236"/>
      <c r="H37" s="31"/>
      <c r="I37" s="147"/>
      <c r="J37" s="30"/>
      <c r="K37" s="30">
        <v>1</v>
      </c>
      <c r="L37" s="30"/>
      <c r="M37" s="141"/>
      <c r="N37" s="131">
        <v>1</v>
      </c>
      <c r="O37" s="124">
        <v>1</v>
      </c>
      <c r="P37" s="147"/>
      <c r="Q37" s="30"/>
      <c r="R37" s="30">
        <v>1</v>
      </c>
      <c r="S37" s="141"/>
      <c r="T37" s="131">
        <v>1</v>
      </c>
      <c r="U37" s="124">
        <v>1</v>
      </c>
      <c r="V37" s="147"/>
      <c r="W37" s="30"/>
      <c r="X37" s="30"/>
      <c r="Y37" s="141"/>
      <c r="Z37" s="236"/>
      <c r="AA37" s="31"/>
      <c r="AB37" s="147"/>
      <c r="AC37" s="30"/>
      <c r="AD37" s="30"/>
      <c r="AE37" s="30"/>
      <c r="AF37" s="30"/>
      <c r="AG37" s="141"/>
      <c r="AH37" s="131">
        <v>2</v>
      </c>
      <c r="AI37" s="124">
        <v>2</v>
      </c>
    </row>
    <row r="38" spans="1:35" ht="16.5" thickBot="1">
      <c r="A38" s="15" t="s">
        <v>82</v>
      </c>
      <c r="B38" s="32">
        <v>1</v>
      </c>
      <c r="C38" s="32"/>
      <c r="D38" s="32"/>
      <c r="E38" s="32"/>
      <c r="F38" s="143"/>
      <c r="G38" s="238">
        <v>1</v>
      </c>
      <c r="H38" s="239">
        <v>1</v>
      </c>
      <c r="I38" s="149"/>
      <c r="J38" s="32"/>
      <c r="K38" s="32"/>
      <c r="L38" s="32"/>
      <c r="M38" s="143"/>
      <c r="N38" s="238"/>
      <c r="O38" s="239"/>
      <c r="P38" s="149">
        <v>1</v>
      </c>
      <c r="Q38" s="32"/>
      <c r="R38" s="32"/>
      <c r="S38" s="143"/>
      <c r="T38" s="238">
        <v>1</v>
      </c>
      <c r="U38" s="239">
        <v>1</v>
      </c>
      <c r="V38" s="149">
        <v>1</v>
      </c>
      <c r="W38" s="32">
        <v>1</v>
      </c>
      <c r="X38" s="32"/>
      <c r="Y38" s="143"/>
      <c r="Z38" s="238">
        <v>2</v>
      </c>
      <c r="AA38" s="239">
        <v>2</v>
      </c>
      <c r="AB38" s="149"/>
      <c r="AC38" s="32"/>
      <c r="AD38" s="32"/>
      <c r="AE38" s="32"/>
      <c r="AF38" s="32"/>
      <c r="AG38" s="143"/>
      <c r="AH38" s="132">
        <v>4</v>
      </c>
      <c r="AI38" s="125">
        <v>4</v>
      </c>
    </row>
    <row r="39" spans="1:35" ht="16.5" thickBot="1">
      <c r="A39" s="16" t="s">
        <v>59</v>
      </c>
      <c r="B39" s="248">
        <f>SUM(B32:B38)</f>
        <v>3</v>
      </c>
      <c r="C39" s="248">
        <f>SUM(C32:C38)</f>
        <v>1</v>
      </c>
      <c r="D39" s="248"/>
      <c r="E39" s="248"/>
      <c r="F39" s="249"/>
      <c r="G39" s="250">
        <f>SUM(G33:G38)</f>
        <v>4</v>
      </c>
      <c r="H39" s="251">
        <f>SUM(H32:H38)</f>
        <v>4</v>
      </c>
      <c r="I39" s="252"/>
      <c r="J39" s="248">
        <f>SUM(J32:J38)</f>
        <v>1</v>
      </c>
      <c r="K39" s="248">
        <f>SUM(K32:K38)</f>
        <v>1</v>
      </c>
      <c r="L39" s="248"/>
      <c r="M39" s="249">
        <f>SUM(M32:M38)</f>
        <v>1</v>
      </c>
      <c r="N39" s="250">
        <f>SUM(N32:N38)</f>
        <v>3</v>
      </c>
      <c r="O39" s="251">
        <f>SUM(O32:O38)</f>
        <v>3</v>
      </c>
      <c r="P39" s="252">
        <f>SUM(P32:P38)</f>
        <v>3</v>
      </c>
      <c r="Q39" s="248">
        <f>SUM(Q33:Q38)</f>
        <v>1</v>
      </c>
      <c r="R39" s="248">
        <f>SUM(R32:R38)</f>
        <v>1</v>
      </c>
      <c r="S39" s="249"/>
      <c r="T39" s="250">
        <f>SUM(T32:T38)</f>
        <v>5</v>
      </c>
      <c r="U39" s="251">
        <f>SUM(U32:U38)</f>
        <v>5</v>
      </c>
      <c r="V39" s="252">
        <f>SUM(V32:V38)</f>
        <v>1</v>
      </c>
      <c r="W39" s="248">
        <f>SUM(W32:W38)</f>
        <v>1</v>
      </c>
      <c r="X39" s="248"/>
      <c r="Y39" s="249"/>
      <c r="Z39" s="250">
        <f>SUM(Z32:Z38)</f>
        <v>2</v>
      </c>
      <c r="AA39" s="251">
        <f>SUM(AA32:AA38)</f>
        <v>2</v>
      </c>
      <c r="AB39" s="252"/>
      <c r="AC39" s="248"/>
      <c r="AD39" s="248"/>
      <c r="AE39" s="248"/>
      <c r="AF39" s="248"/>
      <c r="AG39" s="249"/>
      <c r="AH39" s="250">
        <f>SUM(AH32:AH38)</f>
        <v>13</v>
      </c>
      <c r="AI39" s="251">
        <f>SUM(AI32:AI38)</f>
        <v>13</v>
      </c>
    </row>
    <row r="40" spans="1:35" ht="15.75">
      <c r="A40" s="11"/>
      <c r="B40" s="362"/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2"/>
      <c r="T40" s="362"/>
      <c r="U40" s="362"/>
      <c r="V40" s="362"/>
      <c r="W40" s="362"/>
      <c r="X40" s="362"/>
      <c r="Y40" s="362"/>
      <c r="Z40" s="362"/>
      <c r="AA40" s="362"/>
      <c r="AB40" s="362"/>
      <c r="AC40" s="362"/>
      <c r="AD40" s="362"/>
      <c r="AE40" s="362"/>
      <c r="AF40" s="362"/>
      <c r="AG40" s="362"/>
      <c r="AH40" s="362"/>
      <c r="AI40" s="362"/>
    </row>
    <row r="41" spans="1:35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</row>
    <row r="42" spans="1:35" ht="22.5">
      <c r="A42" s="35" t="s">
        <v>63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5"/>
      <c r="W42" s="1"/>
      <c r="X42" s="1"/>
      <c r="Y42" s="8"/>
      <c r="Z42" s="8"/>
      <c r="AA42" s="8"/>
      <c r="AB42" s="34" t="s">
        <v>225</v>
      </c>
      <c r="AC42" s="8"/>
      <c r="AD42" s="8"/>
      <c r="AE42" s="8"/>
      <c r="AF42" s="8"/>
      <c r="AG42" s="8"/>
      <c r="AH42" s="8"/>
      <c r="AI42" s="8"/>
    </row>
    <row r="43" spans="1:35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</row>
    <row r="44" spans="1:35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</row>
  </sheetData>
  <mergeCells count="2">
    <mergeCell ref="B7:AI7"/>
    <mergeCell ref="B8:AI8"/>
  </mergeCells>
  <phoneticPr fontId="0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H38"/>
  <sheetViews>
    <sheetView topLeftCell="F13" zoomScale="85" zoomScaleNormal="85" workbookViewId="0">
      <selection activeCell="S6" sqref="S6"/>
    </sheetView>
  </sheetViews>
  <sheetFormatPr defaultRowHeight="15"/>
  <cols>
    <col min="1" max="1" width="34.28515625" customWidth="1"/>
    <col min="2" max="2" width="6.140625" customWidth="1"/>
    <col min="3" max="3" width="5.42578125" customWidth="1"/>
    <col min="4" max="4" width="5.140625" customWidth="1"/>
    <col min="5" max="5" width="7.7109375" customWidth="1"/>
    <col min="6" max="6" width="7.140625" customWidth="1"/>
    <col min="7" max="7" width="5.42578125" customWidth="1"/>
    <col min="8" max="8" width="5.7109375" customWidth="1"/>
    <col min="9" max="9" width="5.42578125" customWidth="1"/>
    <col min="10" max="10" width="7.7109375" customWidth="1"/>
    <col min="11" max="11" width="7.5703125" customWidth="1"/>
    <col min="12" max="12" width="4.5703125" customWidth="1"/>
    <col min="13" max="13" width="7.7109375" customWidth="1"/>
    <col min="14" max="14" width="7.140625" customWidth="1"/>
    <col min="15" max="15" width="9" customWidth="1"/>
    <col min="18" max="18" width="8.5703125" customWidth="1"/>
    <col min="19" max="19" width="8.28515625" customWidth="1"/>
    <col min="24" max="24" width="9.7109375" bestFit="1" customWidth="1"/>
    <col min="25" max="25" width="1.7109375" customWidth="1"/>
    <col min="26" max="33" width="9.140625" hidden="1" customWidth="1"/>
  </cols>
  <sheetData>
    <row r="3" spans="1:33" ht="18.75">
      <c r="S3" s="10" t="s">
        <v>105</v>
      </c>
    </row>
    <row r="4" spans="1:33" ht="18.75">
      <c r="S4" s="10" t="s">
        <v>61</v>
      </c>
    </row>
    <row r="5" spans="1:33" ht="18.75">
      <c r="S5" s="10" t="s">
        <v>264</v>
      </c>
    </row>
    <row r="8" spans="1:33" ht="20.25" customHeight="1">
      <c r="B8" s="374" t="s">
        <v>114</v>
      </c>
      <c r="C8" s="374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4"/>
      <c r="AA8" s="374"/>
      <c r="AB8" s="374"/>
      <c r="AC8" s="374"/>
      <c r="AD8" s="374"/>
      <c r="AE8" s="374"/>
      <c r="AF8" s="374"/>
      <c r="AG8" s="374"/>
    </row>
    <row r="9" spans="1:33" ht="21" customHeight="1">
      <c r="B9" s="375" t="s">
        <v>231</v>
      </c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5"/>
      <c r="P9" s="375"/>
      <c r="Q9" s="375"/>
      <c r="R9" s="375"/>
      <c r="S9" s="375"/>
      <c r="T9" s="375"/>
      <c r="U9" s="375"/>
      <c r="V9" s="375"/>
      <c r="W9" s="375"/>
      <c r="X9" s="375"/>
      <c r="Y9" s="375"/>
      <c r="Z9" s="375"/>
      <c r="AA9" s="375"/>
      <c r="AB9" s="375"/>
      <c r="AC9" s="375"/>
      <c r="AD9" s="375"/>
      <c r="AE9" s="375"/>
      <c r="AF9" s="375"/>
      <c r="AG9" s="9"/>
    </row>
    <row r="10" spans="1:33" ht="21" customHeight="1"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33" ht="16.5" thickBot="1">
      <c r="C11" s="11"/>
      <c r="S11" s="12"/>
      <c r="T11" s="12"/>
    </row>
    <row r="12" spans="1:33" s="12" customFormat="1" ht="29.25" customHeight="1">
      <c r="A12" s="382" t="s">
        <v>65</v>
      </c>
      <c r="B12" s="384" t="s">
        <v>50</v>
      </c>
      <c r="C12" s="384" t="s">
        <v>51</v>
      </c>
      <c r="D12" s="386" t="s">
        <v>52</v>
      </c>
      <c r="E12" s="378" t="s">
        <v>6</v>
      </c>
      <c r="F12" s="388" t="s">
        <v>7</v>
      </c>
      <c r="G12" s="380" t="s">
        <v>53</v>
      </c>
      <c r="H12" s="384" t="s">
        <v>54</v>
      </c>
      <c r="I12" s="386" t="s">
        <v>55</v>
      </c>
      <c r="J12" s="378" t="s">
        <v>6</v>
      </c>
      <c r="K12" s="388" t="s">
        <v>7</v>
      </c>
      <c r="L12" s="390">
        <v>12</v>
      </c>
      <c r="M12" s="397" t="s">
        <v>6</v>
      </c>
      <c r="N12" s="399" t="s">
        <v>7</v>
      </c>
      <c r="O12" s="378" t="s">
        <v>56</v>
      </c>
      <c r="P12" s="388" t="s">
        <v>57</v>
      </c>
      <c r="Q12" s="376" t="s">
        <v>234</v>
      </c>
      <c r="R12" s="395" t="s">
        <v>58</v>
      </c>
      <c r="S12" s="394"/>
      <c r="T12" s="253"/>
      <c r="U12" s="392" t="s">
        <v>66</v>
      </c>
      <c r="V12" s="384"/>
      <c r="W12" s="384"/>
      <c r="X12" s="393"/>
    </row>
    <row r="13" spans="1:33" ht="31.5" customHeight="1" thickBot="1">
      <c r="A13" s="383"/>
      <c r="B13" s="385"/>
      <c r="C13" s="385"/>
      <c r="D13" s="387"/>
      <c r="E13" s="379"/>
      <c r="F13" s="389"/>
      <c r="G13" s="381"/>
      <c r="H13" s="385"/>
      <c r="I13" s="387"/>
      <c r="J13" s="379"/>
      <c r="K13" s="389"/>
      <c r="L13" s="391"/>
      <c r="M13" s="398"/>
      <c r="N13" s="400"/>
      <c r="O13" s="379"/>
      <c r="P13" s="389"/>
      <c r="Q13" s="377"/>
      <c r="R13" s="396"/>
      <c r="S13" s="394"/>
      <c r="T13" s="253"/>
      <c r="U13" s="151" t="s">
        <v>67</v>
      </c>
      <c r="V13" s="152" t="s">
        <v>68</v>
      </c>
      <c r="W13" s="152" t="s">
        <v>103</v>
      </c>
      <c r="X13" s="158" t="s">
        <v>104</v>
      </c>
    </row>
    <row r="14" spans="1:33" ht="31.5">
      <c r="A14" s="26" t="s">
        <v>84</v>
      </c>
      <c r="B14" s="44">
        <v>24</v>
      </c>
      <c r="C14" s="44">
        <v>24</v>
      </c>
      <c r="D14" s="165">
        <v>25</v>
      </c>
      <c r="E14" s="130">
        <v>3</v>
      </c>
      <c r="F14" s="127">
        <f t="shared" ref="F14:F19" si="0">SUM(B14,C14,D14)</f>
        <v>73</v>
      </c>
      <c r="G14" s="168">
        <v>22</v>
      </c>
      <c r="H14" s="44">
        <v>19</v>
      </c>
      <c r="I14" s="165">
        <v>25</v>
      </c>
      <c r="J14" s="130">
        <v>3</v>
      </c>
      <c r="K14" s="127">
        <f t="shared" ref="K14:K19" si="1">SUM(G14,H14,I14)</f>
        <v>66</v>
      </c>
      <c r="L14" s="168"/>
      <c r="M14" s="44"/>
      <c r="N14" s="165"/>
      <c r="O14" s="130">
        <f t="shared" ref="O14:P19" si="2">SUM(E14,J14)</f>
        <v>6</v>
      </c>
      <c r="P14" s="127">
        <f t="shared" si="2"/>
        <v>139</v>
      </c>
      <c r="Q14" s="255">
        <f ca="1">SUM(O14,'5-9'!AH12,'1-4'!AL12)</f>
        <v>46</v>
      </c>
      <c r="R14" s="178">
        <f ca="1">SUM('1-4'!AM12,'5-9'!AI12,P14)</f>
        <v>1312</v>
      </c>
      <c r="S14" s="42"/>
      <c r="T14" s="253"/>
      <c r="U14" s="115">
        <f ca="1">'1-4'!AM12/'1-4'!AL12</f>
        <v>29.210526315789473</v>
      </c>
      <c r="V14" s="116">
        <f ca="1">'5-9'!AI12/'5-9'!AH12</f>
        <v>29.428571428571427</v>
      </c>
      <c r="W14" s="116">
        <f t="shared" ref="W14:W19" si="3">P14/O14</f>
        <v>23.166666666666668</v>
      </c>
      <c r="X14" s="121">
        <f t="shared" ref="X14:X32" si="4">R14/Q14</f>
        <v>28.521739130434781</v>
      </c>
    </row>
    <row r="15" spans="1:33" ht="15.75">
      <c r="A15" s="3" t="s">
        <v>73</v>
      </c>
      <c r="B15" s="30">
        <v>20</v>
      </c>
      <c r="C15" s="30"/>
      <c r="D15" s="141"/>
      <c r="E15" s="131">
        <v>1</v>
      </c>
      <c r="F15" s="127">
        <f t="shared" si="0"/>
        <v>20</v>
      </c>
      <c r="G15" s="147">
        <v>18</v>
      </c>
      <c r="H15" s="30"/>
      <c r="I15" s="141"/>
      <c r="J15" s="131">
        <v>1</v>
      </c>
      <c r="K15" s="127">
        <f t="shared" si="1"/>
        <v>18</v>
      </c>
      <c r="L15" s="147"/>
      <c r="M15" s="30"/>
      <c r="N15" s="141"/>
      <c r="O15" s="131">
        <f t="shared" si="2"/>
        <v>2</v>
      </c>
      <c r="P15" s="124">
        <f t="shared" si="2"/>
        <v>38</v>
      </c>
      <c r="Q15" s="256">
        <f ca="1">SUM('1-4'!AL13,'5-9'!AH13,O15)</f>
        <v>23</v>
      </c>
      <c r="R15" s="179">
        <f ca="1">SUM('1-4'!AM13,'5-9'!AI13,P15)</f>
        <v>624</v>
      </c>
      <c r="S15" s="42"/>
      <c r="T15" s="253"/>
      <c r="U15" s="115">
        <f ca="1">'1-4'!AM13/'1-4'!AL13</f>
        <v>27.9</v>
      </c>
      <c r="V15" s="116">
        <f ca="1">'5-9'!AI13/'5-9'!AH13</f>
        <v>27.90909090909091</v>
      </c>
      <c r="W15" s="116">
        <f t="shared" si="3"/>
        <v>19</v>
      </c>
      <c r="X15" s="121">
        <f t="shared" si="4"/>
        <v>27.130434782608695</v>
      </c>
    </row>
    <row r="16" spans="1:33" ht="15.75">
      <c r="A16" s="3" t="s">
        <v>74</v>
      </c>
      <c r="B16" s="30">
        <v>20</v>
      </c>
      <c r="C16" s="30"/>
      <c r="D16" s="141"/>
      <c r="E16" s="131">
        <v>1</v>
      </c>
      <c r="F16" s="127">
        <f t="shared" si="0"/>
        <v>20</v>
      </c>
      <c r="G16" s="147">
        <v>28</v>
      </c>
      <c r="H16" s="30"/>
      <c r="I16" s="141"/>
      <c r="J16" s="131">
        <v>1</v>
      </c>
      <c r="K16" s="127">
        <f t="shared" si="1"/>
        <v>28</v>
      </c>
      <c r="L16" s="147"/>
      <c r="M16" s="30"/>
      <c r="N16" s="141"/>
      <c r="O16" s="131">
        <f t="shared" si="2"/>
        <v>2</v>
      </c>
      <c r="P16" s="124">
        <f t="shared" si="2"/>
        <v>48</v>
      </c>
      <c r="Q16" s="256">
        <f ca="1">SUM('1-4'!AL14,'5-9'!AH14,O16)</f>
        <v>15</v>
      </c>
      <c r="R16" s="179">
        <f ca="1">SUM('1-4'!AM14,'5-9'!AI14,P16)</f>
        <v>347</v>
      </c>
      <c r="S16" s="42"/>
      <c r="T16" s="253"/>
      <c r="U16" s="115">
        <f ca="1">'1-4'!AM14/'1-4'!AL14</f>
        <v>27.5</v>
      </c>
      <c r="V16" s="116">
        <f ca="1">'5-9'!AI14/'5-9'!AH14</f>
        <v>21</v>
      </c>
      <c r="W16" s="116">
        <f t="shared" si="3"/>
        <v>24</v>
      </c>
      <c r="X16" s="121">
        <f t="shared" si="4"/>
        <v>23.133333333333333</v>
      </c>
    </row>
    <row r="17" spans="1:24" ht="31.5">
      <c r="A17" s="4" t="s">
        <v>76</v>
      </c>
      <c r="B17" s="30">
        <v>22</v>
      </c>
      <c r="C17" s="30">
        <v>23</v>
      </c>
      <c r="D17" s="141"/>
      <c r="E17" s="131">
        <v>2</v>
      </c>
      <c r="F17" s="127">
        <f t="shared" si="0"/>
        <v>45</v>
      </c>
      <c r="G17" s="147">
        <v>24</v>
      </c>
      <c r="H17" s="30">
        <v>26</v>
      </c>
      <c r="I17" s="141">
        <v>24</v>
      </c>
      <c r="J17" s="131">
        <v>3</v>
      </c>
      <c r="K17" s="127">
        <f t="shared" si="1"/>
        <v>74</v>
      </c>
      <c r="L17" s="147"/>
      <c r="M17" s="30"/>
      <c r="N17" s="141"/>
      <c r="O17" s="131">
        <f t="shared" si="2"/>
        <v>5</v>
      </c>
      <c r="P17" s="124">
        <f t="shared" si="2"/>
        <v>119</v>
      </c>
      <c r="Q17" s="256">
        <f ca="1">SUM('1-4'!AL15,'5-9'!AH15,O17)</f>
        <v>46</v>
      </c>
      <c r="R17" s="179">
        <f ca="1">SUM('1-4'!AM15,'5-9'!AI15,P17)</f>
        <v>1295</v>
      </c>
      <c r="S17" s="42"/>
      <c r="T17" s="253"/>
      <c r="U17" s="115">
        <f ca="1">'1-4'!AM15/'1-4'!AL15</f>
        <v>28.55</v>
      </c>
      <c r="V17" s="116">
        <f ca="1">'5-9'!AI15/'5-9'!AH15</f>
        <v>28.80952380952381</v>
      </c>
      <c r="W17" s="116">
        <f t="shared" si="3"/>
        <v>23.8</v>
      </c>
      <c r="X17" s="121">
        <f t="shared" si="4"/>
        <v>28.152173913043477</v>
      </c>
    </row>
    <row r="18" spans="1:24" ht="31.5">
      <c r="A18" s="4" t="s">
        <v>77</v>
      </c>
      <c r="B18" s="30">
        <v>17</v>
      </c>
      <c r="C18" s="30">
        <v>18</v>
      </c>
      <c r="D18" s="141"/>
      <c r="E18" s="131">
        <v>2</v>
      </c>
      <c r="F18" s="127">
        <f t="shared" si="0"/>
        <v>35</v>
      </c>
      <c r="G18" s="147">
        <v>24</v>
      </c>
      <c r="H18" s="30"/>
      <c r="I18" s="141"/>
      <c r="J18" s="131">
        <v>1</v>
      </c>
      <c r="K18" s="127">
        <f t="shared" si="1"/>
        <v>24</v>
      </c>
      <c r="L18" s="147"/>
      <c r="M18" s="30"/>
      <c r="N18" s="141"/>
      <c r="O18" s="131">
        <f t="shared" si="2"/>
        <v>3</v>
      </c>
      <c r="P18" s="124">
        <f t="shared" si="2"/>
        <v>59</v>
      </c>
      <c r="Q18" s="256">
        <f ca="1">SUM('1-4'!AL16,'5-9'!AH16,O18)</f>
        <v>26</v>
      </c>
      <c r="R18" s="179">
        <f ca="1">SUM('1-4'!AM16,'5-9'!AI16,P18)</f>
        <v>662</v>
      </c>
      <c r="S18" s="42"/>
      <c r="T18" s="253"/>
      <c r="U18" s="115">
        <f ca="1">'1-4'!AM16/'1-4'!AL16</f>
        <v>27.333333333333332</v>
      </c>
      <c r="V18" s="116">
        <f ca="1">'5-9'!AI16/'5-9'!AH16</f>
        <v>25</v>
      </c>
      <c r="W18" s="116">
        <f t="shared" si="3"/>
        <v>19.666666666666668</v>
      </c>
      <c r="X18" s="121">
        <f t="shared" si="4"/>
        <v>25.46153846153846</v>
      </c>
    </row>
    <row r="19" spans="1:24" ht="31.5">
      <c r="A19" s="4" t="s">
        <v>78</v>
      </c>
      <c r="B19" s="30">
        <v>22</v>
      </c>
      <c r="C19" s="30"/>
      <c r="D19" s="141"/>
      <c r="E19" s="131">
        <v>1</v>
      </c>
      <c r="F19" s="127">
        <f t="shared" si="0"/>
        <v>22</v>
      </c>
      <c r="G19" s="147">
        <v>30</v>
      </c>
      <c r="H19" s="30"/>
      <c r="I19" s="141"/>
      <c r="J19" s="131">
        <v>1</v>
      </c>
      <c r="K19" s="124">
        <f t="shared" si="1"/>
        <v>30</v>
      </c>
      <c r="L19" s="147"/>
      <c r="M19" s="30"/>
      <c r="N19" s="141"/>
      <c r="O19" s="131">
        <f t="shared" si="2"/>
        <v>2</v>
      </c>
      <c r="P19" s="124">
        <f t="shared" si="2"/>
        <v>52</v>
      </c>
      <c r="Q19" s="256">
        <f ca="1">SUM('1-4'!AL17,'5-9'!AH17,O19)</f>
        <v>25</v>
      </c>
      <c r="R19" s="179">
        <f ca="1">SUM('1-4'!AM17,'5-9'!AI17,P19)</f>
        <v>618</v>
      </c>
      <c r="S19" s="42"/>
      <c r="T19" s="253"/>
      <c r="U19" s="115">
        <f ca="1">'1-4'!AM17/'1-4'!AL17</f>
        <v>24.818181818181817</v>
      </c>
      <c r="V19" s="116">
        <f ca="1">'5-9'!AI17/'5-9'!AH17</f>
        <v>24.416666666666668</v>
      </c>
      <c r="W19" s="116">
        <f t="shared" si="3"/>
        <v>26</v>
      </c>
      <c r="X19" s="121">
        <f t="shared" si="4"/>
        <v>24.72</v>
      </c>
    </row>
    <row r="20" spans="1:24" ht="15.75">
      <c r="A20" s="3" t="s">
        <v>79</v>
      </c>
      <c r="B20" s="30"/>
      <c r="C20" s="30"/>
      <c r="D20" s="141"/>
      <c r="E20" s="131"/>
      <c r="F20" s="124"/>
      <c r="G20" s="147"/>
      <c r="H20" s="30"/>
      <c r="I20" s="141"/>
      <c r="J20" s="131"/>
      <c r="K20" s="124"/>
      <c r="L20" s="147"/>
      <c r="M20" s="30"/>
      <c r="N20" s="141"/>
      <c r="O20" s="131"/>
      <c r="P20" s="124"/>
      <c r="Q20" s="256">
        <f ca="1">SUM('1-4'!AL18,'5-9'!AH18,O20)</f>
        <v>11</v>
      </c>
      <c r="R20" s="179">
        <f ca="1">SUM('1-4'!AM18,'5-9'!AI18,P20)</f>
        <v>269</v>
      </c>
      <c r="S20" s="42"/>
      <c r="T20" s="253"/>
      <c r="U20" s="115">
        <f ca="1">'1-4'!AM18/'1-4'!AL18</f>
        <v>23.833333333333332</v>
      </c>
      <c r="V20" s="116">
        <f ca="1">'5-9'!AI18/'5-9'!AH18</f>
        <v>25.2</v>
      </c>
      <c r="W20" s="116"/>
      <c r="X20" s="121">
        <f t="shared" si="4"/>
        <v>24.454545454545453</v>
      </c>
    </row>
    <row r="21" spans="1:24" ht="15.75">
      <c r="A21" s="3" t="s">
        <v>80</v>
      </c>
      <c r="B21" s="30">
        <v>20</v>
      </c>
      <c r="C21" s="30">
        <v>21</v>
      </c>
      <c r="D21" s="141"/>
      <c r="E21" s="131">
        <v>2</v>
      </c>
      <c r="F21" s="127">
        <f t="shared" ref="F21:F31" si="5">SUM(B21,C21,D21)</f>
        <v>41</v>
      </c>
      <c r="G21" s="147">
        <v>17</v>
      </c>
      <c r="H21" s="30">
        <v>17</v>
      </c>
      <c r="I21" s="141"/>
      <c r="J21" s="131">
        <v>2</v>
      </c>
      <c r="K21" s="124">
        <f t="shared" ref="K21:K31" si="6">SUM(G21,H21,I21)</f>
        <v>34</v>
      </c>
      <c r="L21" s="147"/>
      <c r="M21" s="30"/>
      <c r="N21" s="141"/>
      <c r="O21" s="131">
        <f>SUM(E21,J21)</f>
        <v>4</v>
      </c>
      <c r="P21" s="124">
        <f>SUM(F21,K21)</f>
        <v>75</v>
      </c>
      <c r="Q21" s="256">
        <f ca="1">SUM('1-4'!AL19,'5-9'!AH19,O21)</f>
        <v>31</v>
      </c>
      <c r="R21" s="179">
        <f ca="1">SUM('1-4'!AM19,'5-9'!AI19,P21)</f>
        <v>812</v>
      </c>
      <c r="S21" s="42"/>
      <c r="T21" s="253"/>
      <c r="U21" s="115">
        <f ca="1">'1-4'!AM19/'1-4'!AL19</f>
        <v>27.333333333333332</v>
      </c>
      <c r="V21" s="116">
        <f ca="1">'5-9'!AI19/'5-9'!AH19</f>
        <v>27.266666666666666</v>
      </c>
      <c r="W21" s="116">
        <f>P21/O21</f>
        <v>18.75</v>
      </c>
      <c r="X21" s="121">
        <f t="shared" si="4"/>
        <v>26.193548387096776</v>
      </c>
    </row>
    <row r="22" spans="1:24" ht="15.75">
      <c r="A22" s="3" t="s">
        <v>81</v>
      </c>
      <c r="B22" s="30">
        <v>20</v>
      </c>
      <c r="C22" s="30">
        <v>20</v>
      </c>
      <c r="D22" s="141">
        <v>20</v>
      </c>
      <c r="E22" s="131">
        <v>3</v>
      </c>
      <c r="F22" s="124">
        <f t="shared" si="5"/>
        <v>60</v>
      </c>
      <c r="G22" s="147">
        <v>22</v>
      </c>
      <c r="H22" s="30">
        <v>26</v>
      </c>
      <c r="I22" s="141"/>
      <c r="J22" s="131">
        <v>2</v>
      </c>
      <c r="K22" s="124">
        <f t="shared" si="6"/>
        <v>48</v>
      </c>
      <c r="L22" s="147"/>
      <c r="M22" s="30"/>
      <c r="N22" s="141"/>
      <c r="O22" s="131">
        <f>SUM(E22,J22)</f>
        <v>5</v>
      </c>
      <c r="P22" s="124">
        <f>SUM(F22,K22)</f>
        <v>108</v>
      </c>
      <c r="Q22" s="256">
        <f ca="1">SUM('1-4'!AL20,'5-9'!AH20,O22)</f>
        <v>37</v>
      </c>
      <c r="R22" s="179">
        <f ca="1">SUM('1-4'!AM20,'5-9'!AI20,P22)</f>
        <v>999</v>
      </c>
      <c r="S22" s="42"/>
      <c r="T22" s="253"/>
      <c r="U22" s="115">
        <f ca="1">'1-4'!AM20/'1-4'!AL20</f>
        <v>28.6</v>
      </c>
      <c r="V22" s="116">
        <f ca="1">'5-9'!AI20/'5-9'!AH20</f>
        <v>27.176470588235293</v>
      </c>
      <c r="W22" s="116">
        <f>P22/O22</f>
        <v>21.6</v>
      </c>
      <c r="X22" s="121">
        <f t="shared" si="4"/>
        <v>27</v>
      </c>
    </row>
    <row r="23" spans="1:24" ht="15.75">
      <c r="A23" s="3" t="s">
        <v>82</v>
      </c>
      <c r="B23" s="30"/>
      <c r="C23" s="30"/>
      <c r="D23" s="141"/>
      <c r="E23" s="131"/>
      <c r="F23" s="124">
        <f t="shared" si="5"/>
        <v>0</v>
      </c>
      <c r="G23" s="147"/>
      <c r="H23" s="30"/>
      <c r="I23" s="141"/>
      <c r="J23" s="131"/>
      <c r="K23" s="124">
        <f t="shared" si="6"/>
        <v>0</v>
      </c>
      <c r="L23" s="147"/>
      <c r="M23" s="30"/>
      <c r="N23" s="141"/>
      <c r="O23" s="131"/>
      <c r="P23" s="124"/>
      <c r="Q23" s="256">
        <f ca="1">SUM('1-4'!AL21,'5-9'!AH21,O23)</f>
        <v>13</v>
      </c>
      <c r="R23" s="179">
        <f ca="1">SUM('1-4'!AM21,'5-9'!AI21,P23)</f>
        <v>292</v>
      </c>
      <c r="S23" s="42"/>
      <c r="T23" s="253"/>
      <c r="U23" s="115">
        <f ca="1">'1-4'!AM21/'1-4'!AL21</f>
        <v>22.833333333333332</v>
      </c>
      <c r="V23" s="116">
        <f ca="1">'5-9'!AI21/'5-9'!AH21</f>
        <v>22.142857142857142</v>
      </c>
      <c r="W23" s="116"/>
      <c r="X23" s="121">
        <f t="shared" si="4"/>
        <v>22.46153846153846</v>
      </c>
    </row>
    <row r="24" spans="1:24" ht="31.5">
      <c r="A24" s="4" t="s">
        <v>83</v>
      </c>
      <c r="B24" s="29">
        <v>28</v>
      </c>
      <c r="C24" s="29">
        <v>28</v>
      </c>
      <c r="D24" s="142"/>
      <c r="E24" s="156">
        <v>2</v>
      </c>
      <c r="F24" s="124">
        <f t="shared" si="5"/>
        <v>56</v>
      </c>
      <c r="G24" s="148">
        <v>31</v>
      </c>
      <c r="H24" s="29">
        <v>29</v>
      </c>
      <c r="I24" s="142"/>
      <c r="J24" s="156">
        <v>2</v>
      </c>
      <c r="K24" s="124">
        <f t="shared" si="6"/>
        <v>60</v>
      </c>
      <c r="L24" s="148"/>
      <c r="M24" s="29"/>
      <c r="N24" s="142"/>
      <c r="O24" s="131">
        <f>SUM(E24,J24)</f>
        <v>4</v>
      </c>
      <c r="P24" s="124">
        <f>SUM(F24,K24)</f>
        <v>116</v>
      </c>
      <c r="Q24" s="256">
        <f ca="1">SUM('1-4'!AL22,'5-9'!AH22,O24)</f>
        <v>14</v>
      </c>
      <c r="R24" s="179">
        <f ca="1">SUM('1-4'!AM22,'5-9'!AI22,P24)</f>
        <v>424</v>
      </c>
      <c r="S24" s="42"/>
      <c r="T24" s="253"/>
      <c r="U24" s="115"/>
      <c r="V24" s="116">
        <f ca="1">'5-9'!AI22/'5-9'!AH22</f>
        <v>30.8</v>
      </c>
      <c r="W24" s="116">
        <f>P24/O24</f>
        <v>29</v>
      </c>
      <c r="X24" s="121">
        <f t="shared" si="4"/>
        <v>30.285714285714285</v>
      </c>
    </row>
    <row r="25" spans="1:24" ht="68.25" customHeight="1">
      <c r="A25" s="4" t="s">
        <v>87</v>
      </c>
      <c r="B25" s="30"/>
      <c r="C25" s="30"/>
      <c r="D25" s="141"/>
      <c r="E25" s="131"/>
      <c r="F25" s="124">
        <f t="shared" si="5"/>
        <v>0</v>
      </c>
      <c r="G25" s="147"/>
      <c r="H25" s="30"/>
      <c r="I25" s="141"/>
      <c r="J25" s="131"/>
      <c r="K25" s="124">
        <f t="shared" si="6"/>
        <v>0</v>
      </c>
      <c r="L25" s="147"/>
      <c r="M25" s="30"/>
      <c r="N25" s="141"/>
      <c r="O25" s="131"/>
      <c r="P25" s="124"/>
      <c r="Q25" s="256">
        <f ca="1">SUM('1-4'!AL23,'5-9'!AH23,O25)</f>
        <v>4</v>
      </c>
      <c r="R25" s="179">
        <f ca="1">SUM('1-4'!AM23,'5-9'!AI23,P25)</f>
        <v>97</v>
      </c>
      <c r="S25" s="42"/>
      <c r="T25" s="253"/>
      <c r="U25" s="115">
        <f ca="1">'1-4'!AM23/'1-4'!AL23</f>
        <v>24.25</v>
      </c>
      <c r="V25" s="116"/>
      <c r="W25" s="116"/>
      <c r="X25" s="121">
        <f t="shared" si="4"/>
        <v>24.25</v>
      </c>
    </row>
    <row r="26" spans="1:24" ht="18.75" customHeight="1">
      <c r="A26" s="4" t="s">
        <v>10</v>
      </c>
      <c r="B26" s="29"/>
      <c r="C26" s="29"/>
      <c r="D26" s="142"/>
      <c r="E26" s="156"/>
      <c r="F26" s="124">
        <f t="shared" si="5"/>
        <v>0</v>
      </c>
      <c r="G26" s="148">
        <v>6</v>
      </c>
      <c r="H26" s="29"/>
      <c r="I26" s="142"/>
      <c r="J26" s="156">
        <v>1</v>
      </c>
      <c r="K26" s="124">
        <f t="shared" si="6"/>
        <v>6</v>
      </c>
      <c r="L26" s="148"/>
      <c r="M26" s="29"/>
      <c r="N26" s="142"/>
      <c r="O26" s="131">
        <f>SUM(E26,J26)</f>
        <v>1</v>
      </c>
      <c r="P26" s="124">
        <f>SUM(F26,K26)</f>
        <v>6</v>
      </c>
      <c r="Q26" s="256">
        <f ca="1">SUM('1-4'!AL24,'5-9'!AH24,O26)</f>
        <v>10</v>
      </c>
      <c r="R26" s="179">
        <f ca="1">SUM('1-4'!AM24,'5-9'!AI24,P26)</f>
        <v>152</v>
      </c>
      <c r="S26" s="42"/>
      <c r="T26" s="253"/>
      <c r="U26" s="115">
        <f ca="1">'1-4'!AM24/'1-4'!AL24</f>
        <v>15.5</v>
      </c>
      <c r="V26" s="116">
        <f ca="1">'5-9'!AI24/'5-9'!AH24</f>
        <v>16.8</v>
      </c>
      <c r="W26" s="116">
        <f>P26/O26</f>
        <v>6</v>
      </c>
      <c r="X26" s="121">
        <f t="shared" si="4"/>
        <v>15.2</v>
      </c>
    </row>
    <row r="27" spans="1:24" ht="63">
      <c r="A27" s="4" t="s">
        <v>86</v>
      </c>
      <c r="B27" s="30"/>
      <c r="C27" s="30"/>
      <c r="D27" s="141"/>
      <c r="E27" s="131"/>
      <c r="F27" s="124">
        <f t="shared" si="5"/>
        <v>0</v>
      </c>
      <c r="G27" s="147"/>
      <c r="H27" s="30"/>
      <c r="I27" s="141"/>
      <c r="J27" s="131"/>
      <c r="K27" s="124">
        <f t="shared" si="6"/>
        <v>0</v>
      </c>
      <c r="L27" s="147"/>
      <c r="M27" s="30"/>
      <c r="N27" s="141"/>
      <c r="O27" s="131"/>
      <c r="P27" s="124"/>
      <c r="Q27" s="256">
        <f ca="1">SUM('1-4'!AL25,'5-9'!AH25,O27)</f>
        <v>9</v>
      </c>
      <c r="R27" s="179">
        <f ca="1">SUM('1-4'!AM25,'5-9'!AI25,P27)</f>
        <v>142</v>
      </c>
      <c r="S27" s="42"/>
      <c r="T27" s="253"/>
      <c r="U27" s="115">
        <f ca="1">'1-4'!AM25/'1-4'!AL25</f>
        <v>16</v>
      </c>
      <c r="V27" s="116">
        <f ca="1">'5-9'!AI25/'5-9'!AH25</f>
        <v>15.6</v>
      </c>
      <c r="W27" s="116"/>
      <c r="X27" s="121">
        <f t="shared" si="4"/>
        <v>15.777777777777779</v>
      </c>
    </row>
    <row r="28" spans="1:24" ht="15.75">
      <c r="A28" s="3" t="s">
        <v>9</v>
      </c>
      <c r="B28" s="30">
        <v>17</v>
      </c>
      <c r="C28" s="30">
        <v>18</v>
      </c>
      <c r="D28" s="141"/>
      <c r="E28" s="131">
        <v>2</v>
      </c>
      <c r="F28" s="124">
        <f t="shared" si="5"/>
        <v>35</v>
      </c>
      <c r="G28" s="147">
        <v>31</v>
      </c>
      <c r="H28" s="30"/>
      <c r="I28" s="141"/>
      <c r="J28" s="131">
        <v>1</v>
      </c>
      <c r="K28" s="124">
        <f t="shared" si="6"/>
        <v>31</v>
      </c>
      <c r="L28" s="147"/>
      <c r="M28" s="30"/>
      <c r="N28" s="141"/>
      <c r="O28" s="131">
        <f>SUM(E28,J28)</f>
        <v>3</v>
      </c>
      <c r="P28" s="124">
        <f>SUM(F28,K28)</f>
        <v>66</v>
      </c>
      <c r="Q28" s="256">
        <f ca="1">SUM('1-4'!AL26,'5-9'!AH26,O28)</f>
        <v>22</v>
      </c>
      <c r="R28" s="179">
        <f ca="1">SUM('1-4'!AM26,'5-9'!AI26,P28)</f>
        <v>462</v>
      </c>
      <c r="S28" s="42"/>
      <c r="T28" s="253"/>
      <c r="U28" s="115">
        <f ca="1">'1-4'!AM26/'1-4'!AL26</f>
        <v>21.125</v>
      </c>
      <c r="V28" s="116">
        <f ca="1">'5-9'!AI26/'5-9'!AH26</f>
        <v>20.636363636363637</v>
      </c>
      <c r="W28" s="116">
        <f>P28/O28</f>
        <v>22</v>
      </c>
      <c r="X28" s="121">
        <f t="shared" si="4"/>
        <v>21</v>
      </c>
    </row>
    <row r="29" spans="1:24" ht="15.75">
      <c r="A29" s="3" t="s">
        <v>8</v>
      </c>
      <c r="B29" s="30">
        <v>10</v>
      </c>
      <c r="C29" s="30"/>
      <c r="D29" s="141"/>
      <c r="E29" s="131">
        <v>1</v>
      </c>
      <c r="F29" s="124">
        <f t="shared" si="5"/>
        <v>10</v>
      </c>
      <c r="G29" s="147">
        <v>13</v>
      </c>
      <c r="H29" s="30"/>
      <c r="I29" s="141"/>
      <c r="J29" s="131">
        <v>1</v>
      </c>
      <c r="K29" s="124">
        <f t="shared" si="6"/>
        <v>13</v>
      </c>
      <c r="L29" s="147"/>
      <c r="M29" s="30"/>
      <c r="N29" s="141"/>
      <c r="O29" s="131">
        <f>SUM(E29,J29)</f>
        <v>2</v>
      </c>
      <c r="P29" s="124">
        <f>SUM(F29,K29)</f>
        <v>23</v>
      </c>
      <c r="Q29" s="256">
        <f ca="1">SUM('1-4'!AL27,'5-9'!AH27,O29)</f>
        <v>11</v>
      </c>
      <c r="R29" s="179">
        <f ca="1">SUM('1-4'!AM27,'5-9'!AI27,P29)</f>
        <v>178</v>
      </c>
      <c r="S29" s="42"/>
      <c r="T29" s="253"/>
      <c r="U29" s="115">
        <f ca="1">'1-4'!AM27/'1-4'!AL27</f>
        <v>19.5</v>
      </c>
      <c r="V29" s="116">
        <f ca="1">'5-9'!AI27/'5-9'!AH27</f>
        <v>15.4</v>
      </c>
      <c r="W29" s="116">
        <f>P29/O29</f>
        <v>11.5</v>
      </c>
      <c r="X29" s="121">
        <f t="shared" si="4"/>
        <v>16.181818181818183</v>
      </c>
    </row>
    <row r="30" spans="1:24" ht="35.25" customHeight="1">
      <c r="A30" s="4" t="s">
        <v>252</v>
      </c>
      <c r="B30" s="29">
        <v>25</v>
      </c>
      <c r="C30" s="29"/>
      <c r="D30" s="142"/>
      <c r="E30" s="156">
        <v>1</v>
      </c>
      <c r="F30" s="124">
        <f t="shared" si="5"/>
        <v>25</v>
      </c>
      <c r="G30" s="148">
        <v>20</v>
      </c>
      <c r="H30" s="29"/>
      <c r="I30" s="142"/>
      <c r="J30" s="156">
        <v>1</v>
      </c>
      <c r="K30" s="124">
        <f t="shared" si="6"/>
        <v>20</v>
      </c>
      <c r="L30" s="148">
        <v>12</v>
      </c>
      <c r="M30" s="28">
        <v>1</v>
      </c>
      <c r="N30" s="129">
        <v>12</v>
      </c>
      <c r="O30" s="156">
        <f>SUM(E30,J30,M30)</f>
        <v>3</v>
      </c>
      <c r="P30" s="254">
        <f>SUM(F30,K30,N30)</f>
        <v>57</v>
      </c>
      <c r="Q30" s="256">
        <f ca="1">SUM('1-4'!AL28,'5-9'!AH28,O30)</f>
        <v>4</v>
      </c>
      <c r="R30" s="179">
        <f ca="1">SUM('1-4'!AM28,'5-9'!AI28,P30)</f>
        <v>63</v>
      </c>
      <c r="S30" s="42"/>
      <c r="T30" s="253"/>
      <c r="U30" s="115"/>
      <c r="V30" s="116">
        <f ca="1">'5-9'!AI28/'5-9'!AH28</f>
        <v>6</v>
      </c>
      <c r="W30" s="116">
        <f>P30/O30</f>
        <v>19</v>
      </c>
      <c r="X30" s="121">
        <f t="shared" si="4"/>
        <v>15.75</v>
      </c>
    </row>
    <row r="31" spans="1:24" ht="16.5" thickBot="1">
      <c r="A31" s="15" t="s">
        <v>0</v>
      </c>
      <c r="B31" s="32"/>
      <c r="C31" s="32"/>
      <c r="D31" s="143"/>
      <c r="E31" s="132"/>
      <c r="F31" s="124">
        <f t="shared" si="5"/>
        <v>0</v>
      </c>
      <c r="G31" s="149"/>
      <c r="H31" s="32"/>
      <c r="I31" s="143"/>
      <c r="J31" s="238"/>
      <c r="K31" s="124">
        <f t="shared" si="6"/>
        <v>0</v>
      </c>
      <c r="L31" s="149"/>
      <c r="M31" s="32"/>
      <c r="N31" s="143"/>
      <c r="O31" s="132"/>
      <c r="P31" s="125"/>
      <c r="Q31" s="257">
        <f ca="1">SUM('1-4'!AL29,'5-9'!AH29,O31)</f>
        <v>9</v>
      </c>
      <c r="R31" s="180">
        <f ca="1">SUM('1-4'!AM29,'5-9'!AI29,P31)</f>
        <v>104</v>
      </c>
      <c r="S31" s="42"/>
      <c r="T31" s="253"/>
      <c r="U31" s="117">
        <f ca="1">'1-4'!AM29/'1-4'!AL29</f>
        <v>10</v>
      </c>
      <c r="V31" s="118">
        <f ca="1">'5-9'!AI29/'5-9'!AH29</f>
        <v>12.8</v>
      </c>
      <c r="W31" s="118"/>
      <c r="X31" s="122">
        <f t="shared" si="4"/>
        <v>11.555555555555555</v>
      </c>
    </row>
    <row r="32" spans="1:24" ht="21.75" customHeight="1" thickBot="1">
      <c r="A32" s="16" t="s">
        <v>59</v>
      </c>
      <c r="B32" s="13">
        <f>SUM(B14:B31)</f>
        <v>245</v>
      </c>
      <c r="C32" s="13">
        <f t="shared" ref="C32:R32" si="7">SUM(C14:C31)</f>
        <v>152</v>
      </c>
      <c r="D32" s="126">
        <f t="shared" si="7"/>
        <v>45</v>
      </c>
      <c r="E32" s="128">
        <f t="shared" si="7"/>
        <v>21</v>
      </c>
      <c r="F32" s="114">
        <f t="shared" si="7"/>
        <v>442</v>
      </c>
      <c r="G32" s="150">
        <f t="shared" si="7"/>
        <v>286</v>
      </c>
      <c r="H32" s="13">
        <f t="shared" si="7"/>
        <v>117</v>
      </c>
      <c r="I32" s="126">
        <f t="shared" si="7"/>
        <v>49</v>
      </c>
      <c r="J32" s="128">
        <f t="shared" si="7"/>
        <v>20</v>
      </c>
      <c r="K32" s="114">
        <f t="shared" si="7"/>
        <v>452</v>
      </c>
      <c r="L32" s="150">
        <f t="shared" si="7"/>
        <v>12</v>
      </c>
      <c r="M32" s="13">
        <f t="shared" si="7"/>
        <v>1</v>
      </c>
      <c r="N32" s="126">
        <f t="shared" si="7"/>
        <v>12</v>
      </c>
      <c r="O32" s="128">
        <f t="shared" si="7"/>
        <v>42</v>
      </c>
      <c r="P32" s="114">
        <f t="shared" si="7"/>
        <v>906</v>
      </c>
      <c r="Q32" s="258">
        <f t="shared" si="7"/>
        <v>356</v>
      </c>
      <c r="R32" s="181">
        <f t="shared" si="7"/>
        <v>8852</v>
      </c>
      <c r="S32" s="42"/>
      <c r="T32" s="253"/>
      <c r="U32" s="119">
        <f ca="1">'1-4'!AM30/'1-4'!AL30</f>
        <v>25.615384615384617</v>
      </c>
      <c r="V32" s="120">
        <f ca="1">'5-9'!AI30/'5-9'!AH30</f>
        <v>25.046783625730995</v>
      </c>
      <c r="W32" s="120">
        <f>P32/O32</f>
        <v>21.571428571428573</v>
      </c>
      <c r="X32" s="123">
        <f t="shared" si="4"/>
        <v>24.865168539325843</v>
      </c>
    </row>
    <row r="33" spans="1:34">
      <c r="S33" s="12"/>
      <c r="T33" s="12"/>
    </row>
    <row r="34" spans="1:34">
      <c r="S34" s="12"/>
      <c r="T34" s="12"/>
    </row>
    <row r="38" spans="1:34" s="12" customFormat="1" ht="22.5">
      <c r="A38" s="5" t="s">
        <v>63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S38" s="5" t="s">
        <v>225</v>
      </c>
      <c r="T38" s="1"/>
      <c r="V38" s="1"/>
      <c r="W38" s="1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</sheetData>
  <mergeCells count="22">
    <mergeCell ref="M12:M13"/>
    <mergeCell ref="N12:N13"/>
    <mergeCell ref="O12:O13"/>
    <mergeCell ref="P12:P13"/>
    <mergeCell ref="B8:AG8"/>
    <mergeCell ref="B9:AF9"/>
    <mergeCell ref="H12:H13"/>
    <mergeCell ref="U12:X12"/>
    <mergeCell ref="S12:S13"/>
    <mergeCell ref="K12:K13"/>
    <mergeCell ref="I12:I13"/>
    <mergeCell ref="R12:R13"/>
    <mergeCell ref="Q12:Q13"/>
    <mergeCell ref="E12:E13"/>
    <mergeCell ref="G12:G13"/>
    <mergeCell ref="A12:A13"/>
    <mergeCell ref="B12:B13"/>
    <mergeCell ref="C12:C13"/>
    <mergeCell ref="D12:D13"/>
    <mergeCell ref="F12:F13"/>
    <mergeCell ref="J12:J13"/>
    <mergeCell ref="L12:L13"/>
  </mergeCells>
  <phoneticPr fontId="0" type="noConversion"/>
  <pageMargins left="0.7" right="0.7" top="0.75" bottom="0.75" header="0.3" footer="0.3"/>
  <pageSetup paperSize="9" scale="5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N48"/>
  <sheetViews>
    <sheetView topLeftCell="P1" zoomScale="70" zoomScaleNormal="70" workbookViewId="0">
      <selection activeCell="AH5" sqref="AH5"/>
    </sheetView>
  </sheetViews>
  <sheetFormatPr defaultRowHeight="15"/>
  <cols>
    <col min="1" max="1" width="46.28515625" style="260" customWidth="1"/>
    <col min="2" max="2" width="8.28515625" customWidth="1"/>
    <col min="3" max="3" width="10" customWidth="1"/>
    <col min="4" max="4" width="6.85546875" customWidth="1"/>
    <col min="5" max="5" width="8.140625" customWidth="1"/>
    <col min="6" max="6" width="7.5703125" customWidth="1"/>
    <col min="7" max="8" width="7.85546875" customWidth="1"/>
    <col min="9" max="9" width="7.7109375" customWidth="1"/>
    <col min="10" max="10" width="8.42578125" customWidth="1"/>
    <col min="11" max="11" width="8.7109375" customWidth="1"/>
    <col min="12" max="12" width="9.42578125" customWidth="1"/>
    <col min="13" max="13" width="7.42578125" customWidth="1"/>
    <col min="14" max="14" width="9" customWidth="1"/>
    <col min="15" max="15" width="8.140625" customWidth="1"/>
    <col min="16" max="16" width="8.85546875" customWidth="1"/>
    <col min="17" max="17" width="10.42578125" customWidth="1"/>
    <col min="18" max="18" width="7.28515625" customWidth="1"/>
    <col min="19" max="19" width="9" customWidth="1"/>
    <col min="20" max="21" width="8.7109375" customWidth="1"/>
    <col min="22" max="23" width="8.85546875" customWidth="1"/>
    <col min="24" max="24" width="7.28515625" customWidth="1"/>
    <col min="25" max="25" width="8.5703125" customWidth="1"/>
    <col min="26" max="27" width="8.140625" customWidth="1"/>
    <col min="29" max="29" width="7.7109375" customWidth="1"/>
    <col min="30" max="30" width="7.140625" customWidth="1"/>
    <col min="31" max="31" width="8.7109375" customWidth="1"/>
    <col min="32" max="32" width="8.5703125" customWidth="1"/>
    <col min="33" max="33" width="6.42578125" customWidth="1"/>
    <col min="34" max="34" width="7.140625" customWidth="1"/>
    <col min="35" max="35" width="6.7109375" customWidth="1"/>
    <col min="36" max="36" width="6.85546875" customWidth="1"/>
    <col min="37" max="37" width="6.42578125" customWidth="1"/>
    <col min="38" max="38" width="7.28515625" customWidth="1"/>
    <col min="39" max="40" width="7.42578125" customWidth="1"/>
  </cols>
  <sheetData>
    <row r="2" spans="1:40" ht="25.5">
      <c r="AH2" s="10" t="s">
        <v>115</v>
      </c>
      <c r="AI2" s="71"/>
      <c r="AJ2" s="71"/>
      <c r="AK2" s="71"/>
      <c r="AL2" s="71"/>
    </row>
    <row r="3" spans="1:40" ht="25.5">
      <c r="AH3" s="10" t="s">
        <v>61</v>
      </c>
      <c r="AI3" s="71"/>
      <c r="AJ3" s="71"/>
      <c r="AK3" s="71"/>
      <c r="AL3" s="71"/>
    </row>
    <row r="4" spans="1:40" ht="25.5">
      <c r="A4" s="2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47"/>
      <c r="R4" s="47"/>
      <c r="S4" s="47"/>
      <c r="T4" s="47"/>
      <c r="U4" s="47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10" t="s">
        <v>264</v>
      </c>
      <c r="AI4" s="71"/>
      <c r="AJ4" s="71"/>
      <c r="AK4" s="71"/>
      <c r="AL4" s="71"/>
      <c r="AM4" s="71"/>
      <c r="AN4" s="71"/>
    </row>
    <row r="5" spans="1:40" ht="25.5">
      <c r="A5" s="21"/>
      <c r="B5" s="71"/>
      <c r="C5" s="71"/>
      <c r="D5" s="71"/>
      <c r="E5" s="71"/>
      <c r="F5" s="71"/>
      <c r="G5" s="71"/>
      <c r="H5" s="71"/>
      <c r="I5" s="71"/>
      <c r="J5" s="71" t="s">
        <v>161</v>
      </c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10"/>
      <c r="AI5" s="71"/>
      <c r="AJ5" s="71"/>
      <c r="AK5" s="71"/>
      <c r="AL5" s="71"/>
      <c r="AM5" s="71"/>
      <c r="AN5" s="71"/>
    </row>
    <row r="6" spans="1:40" ht="20.25">
      <c r="A6" s="261"/>
      <c r="B6" s="375" t="s">
        <v>116</v>
      </c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  <c r="AC6" s="375"/>
      <c r="AD6" s="375"/>
      <c r="AE6" s="375"/>
      <c r="AF6" s="375"/>
      <c r="AG6" s="375"/>
      <c r="AH6" s="375"/>
      <c r="AI6" s="375"/>
      <c r="AJ6" s="375"/>
      <c r="AK6" s="375"/>
      <c r="AL6" s="375"/>
      <c r="AM6" s="375"/>
      <c r="AN6" s="375"/>
    </row>
    <row r="7" spans="1:40" ht="20.25">
      <c r="A7" s="261"/>
      <c r="B7" s="401" t="s">
        <v>231</v>
      </c>
      <c r="C7" s="401"/>
      <c r="D7" s="401"/>
      <c r="E7" s="401"/>
      <c r="F7" s="401"/>
      <c r="G7" s="401"/>
      <c r="H7" s="401"/>
      <c r="I7" s="401"/>
      <c r="J7" s="401"/>
      <c r="K7" s="401"/>
      <c r="L7" s="401"/>
      <c r="M7" s="401"/>
      <c r="N7" s="401"/>
      <c r="O7" s="401"/>
      <c r="P7" s="401"/>
      <c r="Q7" s="401"/>
      <c r="R7" s="401"/>
      <c r="S7" s="401"/>
      <c r="T7" s="401"/>
      <c r="U7" s="401"/>
      <c r="V7" s="401"/>
      <c r="W7" s="401"/>
      <c r="X7" s="401"/>
      <c r="Y7" s="401"/>
      <c r="Z7" s="401"/>
      <c r="AA7" s="401"/>
      <c r="AB7" s="401"/>
      <c r="AC7" s="401"/>
      <c r="AD7" s="401"/>
      <c r="AE7" s="401"/>
      <c r="AF7" s="401"/>
      <c r="AG7" s="401"/>
      <c r="AH7" s="401"/>
      <c r="AI7" s="401"/>
      <c r="AJ7" s="401"/>
      <c r="AK7" s="401"/>
      <c r="AL7" s="401"/>
      <c r="AM7" s="401"/>
      <c r="AN7" s="401"/>
    </row>
    <row r="8" spans="1:40" ht="20.25">
      <c r="A8" s="261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ht="19.5" thickBot="1">
      <c r="A9" s="21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</row>
    <row r="10" spans="1:40" ht="16.5" thickBot="1">
      <c r="A10" s="415" t="s">
        <v>117</v>
      </c>
      <c r="B10" s="418" t="s">
        <v>118</v>
      </c>
      <c r="C10" s="418"/>
      <c r="D10" s="418"/>
      <c r="E10" s="419"/>
      <c r="F10" s="412" t="s">
        <v>119</v>
      </c>
      <c r="G10" s="418"/>
      <c r="H10" s="418"/>
      <c r="I10" s="418"/>
      <c r="J10" s="418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422"/>
      <c r="AJ10" s="422"/>
      <c r="AK10" s="422"/>
      <c r="AL10" s="422"/>
      <c r="AM10" s="422"/>
      <c r="AN10" s="423"/>
    </row>
    <row r="11" spans="1:40" ht="16.5" thickBot="1">
      <c r="A11" s="416"/>
      <c r="B11" s="420"/>
      <c r="C11" s="420"/>
      <c r="D11" s="404"/>
      <c r="E11" s="421"/>
      <c r="F11" s="424" t="s">
        <v>120</v>
      </c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0"/>
      <c r="AB11" s="420"/>
      <c r="AC11" s="420"/>
      <c r="AD11" s="420"/>
      <c r="AE11" s="420"/>
      <c r="AF11" s="420"/>
      <c r="AG11" s="420"/>
      <c r="AH11" s="425"/>
      <c r="AI11" s="426" t="s">
        <v>121</v>
      </c>
      <c r="AJ11" s="422"/>
      <c r="AK11" s="418"/>
      <c r="AL11" s="418"/>
      <c r="AM11" s="418"/>
      <c r="AN11" s="414"/>
    </row>
    <row r="12" spans="1:40" ht="67.5" customHeight="1" thickBot="1">
      <c r="A12" s="417"/>
      <c r="B12" s="427" t="s">
        <v>158</v>
      </c>
      <c r="C12" s="429" t="s">
        <v>159</v>
      </c>
      <c r="D12" s="402" t="s">
        <v>124</v>
      </c>
      <c r="E12" s="402"/>
      <c r="F12" s="412" t="s">
        <v>122</v>
      </c>
      <c r="G12" s="414" t="s">
        <v>126</v>
      </c>
      <c r="H12" s="405" t="s">
        <v>127</v>
      </c>
      <c r="I12" s="406"/>
      <c r="J12" s="406"/>
      <c r="K12" s="407"/>
      <c r="L12" s="408"/>
      <c r="M12" s="405" t="s">
        <v>128</v>
      </c>
      <c r="N12" s="406"/>
      <c r="O12" s="406"/>
      <c r="P12" s="407"/>
      <c r="Q12" s="408"/>
      <c r="R12" s="405" t="s">
        <v>129</v>
      </c>
      <c r="S12" s="406"/>
      <c r="T12" s="407"/>
      <c r="U12" s="407"/>
      <c r="V12" s="407"/>
      <c r="W12" s="408"/>
      <c r="X12" s="405" t="s">
        <v>130</v>
      </c>
      <c r="Y12" s="406"/>
      <c r="Z12" s="406"/>
      <c r="AA12" s="407"/>
      <c r="AB12" s="408"/>
      <c r="AC12" s="405" t="s">
        <v>226</v>
      </c>
      <c r="AD12" s="406"/>
      <c r="AE12" s="407"/>
      <c r="AF12" s="408"/>
      <c r="AG12" s="412" t="s">
        <v>132</v>
      </c>
      <c r="AH12" s="419"/>
      <c r="AI12" s="415" t="s">
        <v>158</v>
      </c>
      <c r="AJ12" s="409" t="s">
        <v>159</v>
      </c>
      <c r="AK12" s="403" t="s">
        <v>133</v>
      </c>
      <c r="AL12" s="404"/>
      <c r="AM12" s="404" t="s">
        <v>246</v>
      </c>
      <c r="AN12" s="411"/>
    </row>
    <row r="13" spans="1:40" ht="31.5">
      <c r="A13" s="417"/>
      <c r="B13" s="428"/>
      <c r="C13" s="430"/>
      <c r="D13" s="292" t="s">
        <v>122</v>
      </c>
      <c r="E13" s="264" t="s">
        <v>126</v>
      </c>
      <c r="F13" s="413"/>
      <c r="G13" s="411"/>
      <c r="H13" s="298" t="s">
        <v>156</v>
      </c>
      <c r="I13" s="263" t="s">
        <v>157</v>
      </c>
      <c r="J13" s="270" t="s">
        <v>160</v>
      </c>
      <c r="K13" s="315" t="s">
        <v>158</v>
      </c>
      <c r="L13" s="316" t="s">
        <v>159</v>
      </c>
      <c r="M13" s="298" t="s">
        <v>156</v>
      </c>
      <c r="N13" s="263" t="s">
        <v>157</v>
      </c>
      <c r="O13" s="270" t="s">
        <v>160</v>
      </c>
      <c r="P13" s="315" t="s">
        <v>158</v>
      </c>
      <c r="Q13" s="316" t="s">
        <v>159</v>
      </c>
      <c r="R13" s="298" t="s">
        <v>156</v>
      </c>
      <c r="S13" s="263" t="s">
        <v>157</v>
      </c>
      <c r="T13" s="263" t="s">
        <v>160</v>
      </c>
      <c r="U13" s="263" t="s">
        <v>262</v>
      </c>
      <c r="V13" s="364" t="s">
        <v>158</v>
      </c>
      <c r="W13" s="316" t="s">
        <v>159</v>
      </c>
      <c r="X13" s="298" t="s">
        <v>156</v>
      </c>
      <c r="Y13" s="263" t="s">
        <v>157</v>
      </c>
      <c r="Z13" s="270" t="s">
        <v>160</v>
      </c>
      <c r="AA13" s="315" t="s">
        <v>158</v>
      </c>
      <c r="AB13" s="316" t="s">
        <v>159</v>
      </c>
      <c r="AC13" s="298" t="s">
        <v>156</v>
      </c>
      <c r="AD13" s="270" t="s">
        <v>157</v>
      </c>
      <c r="AE13" s="315" t="s">
        <v>158</v>
      </c>
      <c r="AF13" s="316" t="s">
        <v>159</v>
      </c>
      <c r="AG13" s="298" t="s">
        <v>122</v>
      </c>
      <c r="AH13" s="270" t="s">
        <v>126</v>
      </c>
      <c r="AI13" s="416"/>
      <c r="AJ13" s="410"/>
      <c r="AK13" s="293" t="s">
        <v>122</v>
      </c>
      <c r="AL13" s="262" t="s">
        <v>126</v>
      </c>
      <c r="AM13" s="262" t="s">
        <v>122</v>
      </c>
      <c r="AN13" s="265" t="s">
        <v>126</v>
      </c>
    </row>
    <row r="14" spans="1:40" ht="37.5" customHeight="1">
      <c r="A14" s="317" t="s">
        <v>235</v>
      </c>
      <c r="B14" s="320">
        <v>12</v>
      </c>
      <c r="C14" s="321">
        <v>240</v>
      </c>
      <c r="D14" s="293">
        <v>6</v>
      </c>
      <c r="E14" s="264">
        <v>92</v>
      </c>
      <c r="F14" s="266">
        <v>11</v>
      </c>
      <c r="G14" s="265">
        <v>230</v>
      </c>
      <c r="H14" s="269">
        <v>20</v>
      </c>
      <c r="I14" s="262"/>
      <c r="J14" s="264"/>
      <c r="K14" s="266">
        <v>1</v>
      </c>
      <c r="L14" s="265">
        <v>20</v>
      </c>
      <c r="M14" s="269">
        <v>25</v>
      </c>
      <c r="N14" s="267">
        <v>25</v>
      </c>
      <c r="O14" s="301"/>
      <c r="P14" s="266">
        <v>2</v>
      </c>
      <c r="Q14" s="265">
        <v>50</v>
      </c>
      <c r="R14" s="269">
        <v>26</v>
      </c>
      <c r="S14" s="267">
        <v>26</v>
      </c>
      <c r="T14" s="267"/>
      <c r="U14" s="267"/>
      <c r="V14" s="293">
        <v>2</v>
      </c>
      <c r="W14" s="265">
        <v>52</v>
      </c>
      <c r="X14" s="269">
        <v>26</v>
      </c>
      <c r="Y14" s="267"/>
      <c r="Z14" s="301"/>
      <c r="AA14" s="266">
        <v>1</v>
      </c>
      <c r="AB14" s="265">
        <v>26</v>
      </c>
      <c r="AC14" s="269"/>
      <c r="AD14" s="301"/>
      <c r="AE14" s="269"/>
      <c r="AF14" s="268"/>
      <c r="AG14" s="269">
        <v>5</v>
      </c>
      <c r="AH14" s="301">
        <v>80</v>
      </c>
      <c r="AI14" s="266">
        <v>1</v>
      </c>
      <c r="AJ14" s="265">
        <v>10</v>
      </c>
      <c r="AK14" s="294"/>
      <c r="AL14" s="267"/>
      <c r="AM14" s="267">
        <v>1</v>
      </c>
      <c r="AN14" s="268">
        <v>10</v>
      </c>
    </row>
    <row r="15" spans="1:40" ht="31.5">
      <c r="A15" s="317" t="s">
        <v>236</v>
      </c>
      <c r="B15" s="320">
        <v>10</v>
      </c>
      <c r="C15" s="321">
        <v>240</v>
      </c>
      <c r="D15" s="293">
        <v>1</v>
      </c>
      <c r="E15" s="264">
        <v>12</v>
      </c>
      <c r="F15" s="266">
        <v>10</v>
      </c>
      <c r="G15" s="265">
        <v>240</v>
      </c>
      <c r="H15" s="269">
        <v>20</v>
      </c>
      <c r="I15" s="267">
        <v>20</v>
      </c>
      <c r="J15" s="301">
        <v>20</v>
      </c>
      <c r="K15" s="266">
        <v>3</v>
      </c>
      <c r="L15" s="265">
        <v>60</v>
      </c>
      <c r="M15" s="269">
        <v>25</v>
      </c>
      <c r="N15" s="267">
        <v>25</v>
      </c>
      <c r="O15" s="301"/>
      <c r="P15" s="266">
        <v>2</v>
      </c>
      <c r="Q15" s="265">
        <v>50</v>
      </c>
      <c r="R15" s="269">
        <v>24</v>
      </c>
      <c r="S15" s="267">
        <v>25</v>
      </c>
      <c r="T15" s="267">
        <v>25</v>
      </c>
      <c r="U15" s="267"/>
      <c r="V15" s="293">
        <v>3</v>
      </c>
      <c r="W15" s="265">
        <v>74</v>
      </c>
      <c r="X15" s="269">
        <v>28</v>
      </c>
      <c r="Y15" s="267">
        <v>28</v>
      </c>
      <c r="Z15" s="301"/>
      <c r="AA15" s="266">
        <v>2</v>
      </c>
      <c r="AB15" s="265">
        <v>56</v>
      </c>
      <c r="AC15" s="269"/>
      <c r="AD15" s="301"/>
      <c r="AE15" s="266"/>
      <c r="AF15" s="265"/>
      <c r="AG15" s="269"/>
      <c r="AH15" s="301"/>
      <c r="AI15" s="269"/>
      <c r="AJ15" s="268"/>
      <c r="AK15" s="294"/>
      <c r="AL15" s="267"/>
      <c r="AM15" s="267"/>
      <c r="AN15" s="268"/>
    </row>
    <row r="16" spans="1:40" ht="31.5">
      <c r="A16" s="317" t="s">
        <v>237</v>
      </c>
      <c r="B16" s="320">
        <v>8</v>
      </c>
      <c r="C16" s="321">
        <v>180</v>
      </c>
      <c r="D16" s="293">
        <v>1</v>
      </c>
      <c r="E16" s="264">
        <v>18</v>
      </c>
      <c r="F16" s="266">
        <v>8</v>
      </c>
      <c r="G16" s="265">
        <v>180</v>
      </c>
      <c r="H16" s="269">
        <v>20</v>
      </c>
      <c r="I16" s="267">
        <v>20</v>
      </c>
      <c r="J16" s="301"/>
      <c r="K16" s="266">
        <v>2</v>
      </c>
      <c r="L16" s="265">
        <v>40</v>
      </c>
      <c r="M16" s="269">
        <v>25</v>
      </c>
      <c r="N16" s="267">
        <v>25</v>
      </c>
      <c r="O16" s="301"/>
      <c r="P16" s="266">
        <v>2</v>
      </c>
      <c r="Q16" s="265">
        <v>50</v>
      </c>
      <c r="R16" s="269">
        <v>26</v>
      </c>
      <c r="S16" s="267">
        <v>18</v>
      </c>
      <c r="T16" s="267"/>
      <c r="U16" s="267"/>
      <c r="V16" s="293">
        <v>2</v>
      </c>
      <c r="W16" s="265">
        <v>44</v>
      </c>
      <c r="X16" s="269">
        <v>26</v>
      </c>
      <c r="Y16" s="267">
        <v>20</v>
      </c>
      <c r="Z16" s="301"/>
      <c r="AA16" s="266">
        <v>2</v>
      </c>
      <c r="AB16" s="265">
        <v>46</v>
      </c>
      <c r="AC16" s="269"/>
      <c r="AD16" s="301"/>
      <c r="AE16" s="266"/>
      <c r="AF16" s="265"/>
      <c r="AG16" s="269"/>
      <c r="AH16" s="301"/>
      <c r="AI16" s="269"/>
      <c r="AJ16" s="268"/>
      <c r="AK16" s="294"/>
      <c r="AL16" s="267"/>
      <c r="AM16" s="267"/>
      <c r="AN16" s="268"/>
    </row>
    <row r="17" spans="1:40" ht="31.5">
      <c r="A17" s="317" t="s">
        <v>238</v>
      </c>
      <c r="B17" s="320">
        <v>10</v>
      </c>
      <c r="C17" s="321">
        <v>222</v>
      </c>
      <c r="D17" s="293">
        <v>1</v>
      </c>
      <c r="E17" s="264">
        <v>12</v>
      </c>
      <c r="F17" s="266">
        <v>10</v>
      </c>
      <c r="G17" s="265">
        <v>222</v>
      </c>
      <c r="H17" s="269">
        <v>20</v>
      </c>
      <c r="I17" s="267">
        <v>20</v>
      </c>
      <c r="J17" s="301">
        <v>20</v>
      </c>
      <c r="K17" s="266">
        <v>3</v>
      </c>
      <c r="L17" s="265">
        <v>60</v>
      </c>
      <c r="M17" s="269">
        <v>25</v>
      </c>
      <c r="N17" s="267">
        <v>25</v>
      </c>
      <c r="O17" s="301"/>
      <c r="P17" s="266">
        <v>2</v>
      </c>
      <c r="Q17" s="265">
        <v>50</v>
      </c>
      <c r="R17" s="269">
        <v>26</v>
      </c>
      <c r="S17" s="267">
        <v>26</v>
      </c>
      <c r="T17" s="267"/>
      <c r="U17" s="267"/>
      <c r="V17" s="293">
        <v>2</v>
      </c>
      <c r="W17" s="265">
        <v>52</v>
      </c>
      <c r="X17" s="269">
        <v>22</v>
      </c>
      <c r="Y17" s="267">
        <v>23</v>
      </c>
      <c r="Z17" s="301">
        <v>15</v>
      </c>
      <c r="AA17" s="266">
        <v>3</v>
      </c>
      <c r="AB17" s="265">
        <v>60</v>
      </c>
      <c r="AC17" s="269"/>
      <c r="AD17" s="301"/>
      <c r="AE17" s="266"/>
      <c r="AF17" s="265"/>
      <c r="AG17" s="269"/>
      <c r="AH17" s="301"/>
      <c r="AI17" s="269"/>
      <c r="AJ17" s="268"/>
      <c r="AK17" s="294"/>
      <c r="AL17" s="267"/>
      <c r="AM17" s="267"/>
      <c r="AN17" s="268"/>
    </row>
    <row r="18" spans="1:40" ht="31.5">
      <c r="A18" s="317" t="s">
        <v>239</v>
      </c>
      <c r="B18" s="320">
        <v>4</v>
      </c>
      <c r="C18" s="321">
        <v>115</v>
      </c>
      <c r="D18" s="293"/>
      <c r="E18" s="264"/>
      <c r="F18" s="266">
        <v>4</v>
      </c>
      <c r="G18" s="265">
        <v>115</v>
      </c>
      <c r="H18" s="269">
        <v>25</v>
      </c>
      <c r="I18" s="267"/>
      <c r="J18" s="301"/>
      <c r="K18" s="266">
        <v>1</v>
      </c>
      <c r="L18" s="265">
        <v>25</v>
      </c>
      <c r="M18" s="269">
        <v>30</v>
      </c>
      <c r="N18" s="267"/>
      <c r="O18" s="301"/>
      <c r="P18" s="266">
        <v>1</v>
      </c>
      <c r="Q18" s="265">
        <v>30</v>
      </c>
      <c r="R18" s="269">
        <v>30</v>
      </c>
      <c r="S18" s="267"/>
      <c r="T18" s="267"/>
      <c r="U18" s="267"/>
      <c r="V18" s="293">
        <v>1</v>
      </c>
      <c r="W18" s="265">
        <v>30</v>
      </c>
      <c r="X18" s="269">
        <v>30</v>
      </c>
      <c r="Y18" s="267"/>
      <c r="Z18" s="301"/>
      <c r="AA18" s="266">
        <v>1</v>
      </c>
      <c r="AB18" s="265">
        <v>30</v>
      </c>
      <c r="AC18" s="269"/>
      <c r="AD18" s="301"/>
      <c r="AE18" s="266"/>
      <c r="AF18" s="265"/>
      <c r="AG18" s="269"/>
      <c r="AH18" s="301"/>
      <c r="AI18" s="269"/>
      <c r="AJ18" s="268"/>
      <c r="AK18" s="294"/>
      <c r="AL18" s="267"/>
      <c r="AM18" s="267"/>
      <c r="AN18" s="268"/>
    </row>
    <row r="19" spans="1:40" ht="31.5">
      <c r="A19" s="317" t="s">
        <v>240</v>
      </c>
      <c r="B19" s="320">
        <v>6</v>
      </c>
      <c r="C19" s="321">
        <v>178</v>
      </c>
      <c r="D19" s="293">
        <v>1</v>
      </c>
      <c r="E19" s="264">
        <v>14</v>
      </c>
      <c r="F19" s="266">
        <v>6</v>
      </c>
      <c r="G19" s="265">
        <v>178</v>
      </c>
      <c r="H19" s="269">
        <v>30</v>
      </c>
      <c r="I19" s="267"/>
      <c r="J19" s="301"/>
      <c r="K19" s="266">
        <v>1</v>
      </c>
      <c r="L19" s="265">
        <v>30</v>
      </c>
      <c r="M19" s="269">
        <v>35</v>
      </c>
      <c r="N19" s="267"/>
      <c r="O19" s="301"/>
      <c r="P19" s="266">
        <v>1</v>
      </c>
      <c r="Q19" s="265">
        <v>35</v>
      </c>
      <c r="R19" s="269">
        <v>25</v>
      </c>
      <c r="S19" s="267">
        <v>23</v>
      </c>
      <c r="T19" s="267"/>
      <c r="U19" s="267"/>
      <c r="V19" s="293">
        <v>2</v>
      </c>
      <c r="W19" s="265">
        <v>48</v>
      </c>
      <c r="X19" s="269">
        <v>33</v>
      </c>
      <c r="Y19" s="267">
        <v>32</v>
      </c>
      <c r="Z19" s="301"/>
      <c r="AA19" s="266">
        <v>2</v>
      </c>
      <c r="AB19" s="265">
        <v>65</v>
      </c>
      <c r="AC19" s="269"/>
      <c r="AD19" s="301"/>
      <c r="AE19" s="266"/>
      <c r="AF19" s="265"/>
      <c r="AG19" s="269"/>
      <c r="AH19" s="301"/>
      <c r="AI19" s="269"/>
      <c r="AJ19" s="268"/>
      <c r="AK19" s="294"/>
      <c r="AL19" s="267"/>
      <c r="AM19" s="267"/>
      <c r="AN19" s="268"/>
    </row>
    <row r="20" spans="1:40" ht="31.5">
      <c r="A20" s="317" t="s">
        <v>241</v>
      </c>
      <c r="B20" s="320">
        <v>6</v>
      </c>
      <c r="C20" s="321">
        <v>149</v>
      </c>
      <c r="D20" s="293">
        <v>1</v>
      </c>
      <c r="E20" s="264">
        <v>12</v>
      </c>
      <c r="F20" s="266">
        <v>6</v>
      </c>
      <c r="G20" s="265">
        <v>149</v>
      </c>
      <c r="H20" s="269">
        <v>22</v>
      </c>
      <c r="I20" s="267">
        <v>20</v>
      </c>
      <c r="J20" s="301"/>
      <c r="K20" s="266">
        <v>2</v>
      </c>
      <c r="L20" s="265">
        <v>42</v>
      </c>
      <c r="M20" s="269">
        <v>26</v>
      </c>
      <c r="N20" s="267">
        <v>25</v>
      </c>
      <c r="O20" s="301"/>
      <c r="P20" s="266">
        <v>2</v>
      </c>
      <c r="Q20" s="265">
        <v>51</v>
      </c>
      <c r="R20" s="269">
        <v>27</v>
      </c>
      <c r="S20" s="267"/>
      <c r="T20" s="267"/>
      <c r="U20" s="267"/>
      <c r="V20" s="293">
        <v>1</v>
      </c>
      <c r="W20" s="265">
        <v>27</v>
      </c>
      <c r="X20" s="269">
        <v>29</v>
      </c>
      <c r="Y20" s="267"/>
      <c r="Z20" s="301"/>
      <c r="AA20" s="266">
        <v>1</v>
      </c>
      <c r="AB20" s="265">
        <v>29</v>
      </c>
      <c r="AC20" s="269"/>
      <c r="AD20" s="301"/>
      <c r="AE20" s="266"/>
      <c r="AF20" s="265"/>
      <c r="AG20" s="269"/>
      <c r="AH20" s="301"/>
      <c r="AI20" s="269"/>
      <c r="AJ20" s="268"/>
      <c r="AK20" s="294"/>
      <c r="AL20" s="267"/>
      <c r="AM20" s="267"/>
      <c r="AN20" s="268"/>
    </row>
    <row r="21" spans="1:40" ht="31.5">
      <c r="A21" s="317" t="s">
        <v>242</v>
      </c>
      <c r="B21" s="320">
        <v>11</v>
      </c>
      <c r="C21" s="321">
        <v>271</v>
      </c>
      <c r="D21" s="293">
        <v>1</v>
      </c>
      <c r="E21" s="264">
        <v>12</v>
      </c>
      <c r="F21" s="266">
        <v>11</v>
      </c>
      <c r="G21" s="265">
        <v>271</v>
      </c>
      <c r="H21" s="269">
        <v>20</v>
      </c>
      <c r="I21" s="267">
        <v>20</v>
      </c>
      <c r="J21" s="301"/>
      <c r="K21" s="266">
        <v>2</v>
      </c>
      <c r="L21" s="265">
        <v>40</v>
      </c>
      <c r="M21" s="269">
        <v>27</v>
      </c>
      <c r="N21" s="267">
        <v>27</v>
      </c>
      <c r="O21" s="301"/>
      <c r="P21" s="266">
        <v>2</v>
      </c>
      <c r="Q21" s="265">
        <v>54</v>
      </c>
      <c r="R21" s="269">
        <v>25</v>
      </c>
      <c r="S21" s="267">
        <v>25</v>
      </c>
      <c r="T21" s="267">
        <v>25</v>
      </c>
      <c r="U21" s="267">
        <v>20</v>
      </c>
      <c r="V21" s="293">
        <v>4</v>
      </c>
      <c r="W21" s="265">
        <v>95</v>
      </c>
      <c r="X21" s="269">
        <v>31</v>
      </c>
      <c r="Y21" s="267">
        <v>31</v>
      </c>
      <c r="Z21" s="301">
        <v>20</v>
      </c>
      <c r="AA21" s="266">
        <v>3</v>
      </c>
      <c r="AB21" s="265">
        <v>82</v>
      </c>
      <c r="AC21" s="269"/>
      <c r="AD21" s="301"/>
      <c r="AE21" s="266"/>
      <c r="AF21" s="265"/>
      <c r="AG21" s="269"/>
      <c r="AH21" s="301"/>
      <c r="AI21" s="269"/>
      <c r="AJ21" s="268"/>
      <c r="AK21" s="294"/>
      <c r="AL21" s="267"/>
      <c r="AM21" s="267"/>
      <c r="AN21" s="268"/>
    </row>
    <row r="22" spans="1:40" ht="31.5">
      <c r="A22" s="317" t="s">
        <v>243</v>
      </c>
      <c r="B22" s="320">
        <v>10</v>
      </c>
      <c r="C22" s="321">
        <v>210</v>
      </c>
      <c r="D22" s="293">
        <v>1</v>
      </c>
      <c r="E22" s="264">
        <v>12</v>
      </c>
      <c r="F22" s="266">
        <v>10</v>
      </c>
      <c r="G22" s="265">
        <v>210</v>
      </c>
      <c r="H22" s="269">
        <v>20</v>
      </c>
      <c r="I22" s="267">
        <v>20</v>
      </c>
      <c r="J22" s="301"/>
      <c r="K22" s="266">
        <v>2</v>
      </c>
      <c r="L22" s="265">
        <v>40</v>
      </c>
      <c r="M22" s="269">
        <v>23</v>
      </c>
      <c r="N22" s="267">
        <v>22</v>
      </c>
      <c r="O22" s="301"/>
      <c r="P22" s="266">
        <v>2</v>
      </c>
      <c r="Q22" s="265">
        <v>45</v>
      </c>
      <c r="R22" s="269">
        <v>22</v>
      </c>
      <c r="S22" s="267">
        <v>22</v>
      </c>
      <c r="T22" s="267">
        <v>12</v>
      </c>
      <c r="U22" s="267"/>
      <c r="V22" s="293">
        <v>3</v>
      </c>
      <c r="W22" s="265">
        <v>56</v>
      </c>
      <c r="X22" s="269">
        <v>21</v>
      </c>
      <c r="Y22" s="267">
        <v>23</v>
      </c>
      <c r="Z22" s="301">
        <v>25</v>
      </c>
      <c r="AA22" s="266">
        <v>3</v>
      </c>
      <c r="AB22" s="265">
        <v>69</v>
      </c>
      <c r="AC22" s="269"/>
      <c r="AD22" s="301"/>
      <c r="AE22" s="266"/>
      <c r="AF22" s="265"/>
      <c r="AG22" s="269"/>
      <c r="AH22" s="301"/>
      <c r="AI22" s="269"/>
      <c r="AJ22" s="268"/>
      <c r="AK22" s="294"/>
      <c r="AL22" s="267"/>
      <c r="AM22" s="267"/>
      <c r="AN22" s="268"/>
    </row>
    <row r="23" spans="1:40" ht="31.5">
      <c r="A23" s="317" t="s">
        <v>244</v>
      </c>
      <c r="B23" s="320">
        <v>3</v>
      </c>
      <c r="C23" s="321">
        <v>77</v>
      </c>
      <c r="D23" s="293"/>
      <c r="E23" s="264"/>
      <c r="F23" s="266">
        <v>3</v>
      </c>
      <c r="G23" s="265">
        <v>77</v>
      </c>
      <c r="H23" s="269">
        <v>23</v>
      </c>
      <c r="I23" s="267"/>
      <c r="J23" s="301"/>
      <c r="K23" s="266">
        <v>1</v>
      </c>
      <c r="L23" s="265">
        <v>23</v>
      </c>
      <c r="M23" s="269"/>
      <c r="N23" s="267"/>
      <c r="O23" s="301"/>
      <c r="P23" s="266"/>
      <c r="Q23" s="265"/>
      <c r="R23" s="269">
        <v>24</v>
      </c>
      <c r="S23" s="267"/>
      <c r="T23" s="267"/>
      <c r="U23" s="267"/>
      <c r="V23" s="293">
        <v>1</v>
      </c>
      <c r="W23" s="265">
        <v>24</v>
      </c>
      <c r="X23" s="269">
        <v>30</v>
      </c>
      <c r="Y23" s="267"/>
      <c r="Z23" s="301"/>
      <c r="AA23" s="266">
        <v>1</v>
      </c>
      <c r="AB23" s="265">
        <v>30</v>
      </c>
      <c r="AC23" s="269"/>
      <c r="AD23" s="301"/>
      <c r="AE23" s="266"/>
      <c r="AF23" s="265"/>
      <c r="AG23" s="269"/>
      <c r="AH23" s="301"/>
      <c r="AI23" s="269"/>
      <c r="AJ23" s="268"/>
      <c r="AK23" s="294"/>
      <c r="AL23" s="267"/>
      <c r="AM23" s="267"/>
      <c r="AN23" s="268"/>
    </row>
    <row r="24" spans="1:40" ht="31.5">
      <c r="A24" s="317" t="s">
        <v>245</v>
      </c>
      <c r="B24" s="320">
        <v>11</v>
      </c>
      <c r="C24" s="321">
        <v>266</v>
      </c>
      <c r="D24" s="293">
        <v>1</v>
      </c>
      <c r="E24" s="264">
        <v>14</v>
      </c>
      <c r="F24" s="266">
        <v>11</v>
      </c>
      <c r="G24" s="265">
        <v>266</v>
      </c>
      <c r="H24" s="269">
        <v>20</v>
      </c>
      <c r="I24" s="267">
        <v>20</v>
      </c>
      <c r="J24" s="301">
        <v>20</v>
      </c>
      <c r="K24" s="266">
        <v>3</v>
      </c>
      <c r="L24" s="265">
        <v>60</v>
      </c>
      <c r="M24" s="269">
        <v>26</v>
      </c>
      <c r="N24" s="267">
        <v>26</v>
      </c>
      <c r="O24" s="301"/>
      <c r="P24" s="266">
        <v>2</v>
      </c>
      <c r="Q24" s="265">
        <v>52</v>
      </c>
      <c r="R24" s="269">
        <v>26</v>
      </c>
      <c r="S24" s="267">
        <v>25</v>
      </c>
      <c r="T24" s="267">
        <v>25</v>
      </c>
      <c r="U24" s="267"/>
      <c r="V24" s="293">
        <v>3</v>
      </c>
      <c r="W24" s="265">
        <v>76</v>
      </c>
      <c r="X24" s="269">
        <v>24</v>
      </c>
      <c r="Y24" s="267">
        <v>27</v>
      </c>
      <c r="Z24" s="301">
        <v>27</v>
      </c>
      <c r="AA24" s="266">
        <v>3</v>
      </c>
      <c r="AB24" s="265">
        <v>78</v>
      </c>
      <c r="AC24" s="269"/>
      <c r="AD24" s="301"/>
      <c r="AE24" s="266"/>
      <c r="AF24" s="265"/>
      <c r="AG24" s="269"/>
      <c r="AH24" s="301"/>
      <c r="AI24" s="269"/>
      <c r="AJ24" s="268"/>
      <c r="AK24" s="294"/>
      <c r="AL24" s="267"/>
      <c r="AM24" s="267"/>
      <c r="AN24" s="268"/>
    </row>
    <row r="25" spans="1:40" ht="55.5" customHeight="1">
      <c r="A25" s="317" t="s">
        <v>87</v>
      </c>
      <c r="B25" s="320">
        <v>8</v>
      </c>
      <c r="C25" s="321">
        <v>187</v>
      </c>
      <c r="D25" s="293">
        <v>1</v>
      </c>
      <c r="E25" s="264">
        <v>12</v>
      </c>
      <c r="F25" s="266">
        <v>8</v>
      </c>
      <c r="G25" s="265">
        <v>187</v>
      </c>
      <c r="H25" s="269">
        <v>20</v>
      </c>
      <c r="I25" s="267">
        <v>20</v>
      </c>
      <c r="J25" s="301"/>
      <c r="K25" s="266">
        <v>2</v>
      </c>
      <c r="L25" s="265">
        <v>40</v>
      </c>
      <c r="M25" s="269">
        <v>26</v>
      </c>
      <c r="N25" s="267">
        <v>27</v>
      </c>
      <c r="O25" s="301"/>
      <c r="P25" s="266">
        <v>2</v>
      </c>
      <c r="Q25" s="265">
        <v>53</v>
      </c>
      <c r="R25" s="269">
        <v>22</v>
      </c>
      <c r="S25" s="267">
        <v>22</v>
      </c>
      <c r="T25" s="267"/>
      <c r="U25" s="267"/>
      <c r="V25" s="293">
        <v>2</v>
      </c>
      <c r="W25" s="265">
        <v>44</v>
      </c>
      <c r="X25" s="269">
        <v>24</v>
      </c>
      <c r="Y25" s="267">
        <v>26</v>
      </c>
      <c r="Z25" s="301"/>
      <c r="AA25" s="266">
        <v>2</v>
      </c>
      <c r="AB25" s="265">
        <v>50</v>
      </c>
      <c r="AC25" s="269"/>
      <c r="AD25" s="301"/>
      <c r="AE25" s="266"/>
      <c r="AF25" s="265"/>
      <c r="AG25" s="269"/>
      <c r="AH25" s="301"/>
      <c r="AI25" s="269"/>
      <c r="AJ25" s="268"/>
      <c r="AK25" s="294"/>
      <c r="AL25" s="267"/>
      <c r="AM25" s="267"/>
      <c r="AN25" s="268"/>
    </row>
    <row r="26" spans="1:40" ht="31.5">
      <c r="A26" s="317" t="s">
        <v>253</v>
      </c>
      <c r="B26" s="320">
        <v>11</v>
      </c>
      <c r="C26" s="321">
        <v>260</v>
      </c>
      <c r="D26" s="293">
        <v>1</v>
      </c>
      <c r="E26" s="264">
        <v>13</v>
      </c>
      <c r="F26" s="266">
        <v>11</v>
      </c>
      <c r="G26" s="265">
        <v>260</v>
      </c>
      <c r="H26" s="269">
        <v>20</v>
      </c>
      <c r="I26" s="267">
        <v>20</v>
      </c>
      <c r="J26" s="301">
        <v>20</v>
      </c>
      <c r="K26" s="266">
        <v>3</v>
      </c>
      <c r="L26" s="265">
        <v>60</v>
      </c>
      <c r="M26" s="269">
        <v>25</v>
      </c>
      <c r="N26" s="267">
        <v>25</v>
      </c>
      <c r="O26" s="301">
        <v>25</v>
      </c>
      <c r="P26" s="266">
        <v>3</v>
      </c>
      <c r="Q26" s="265">
        <v>75</v>
      </c>
      <c r="R26" s="269">
        <v>25</v>
      </c>
      <c r="S26" s="267">
        <v>25</v>
      </c>
      <c r="T26" s="267"/>
      <c r="U26" s="267"/>
      <c r="V26" s="293">
        <v>2</v>
      </c>
      <c r="W26" s="265">
        <v>50</v>
      </c>
      <c r="X26" s="269">
        <v>25</v>
      </c>
      <c r="Y26" s="267">
        <v>25</v>
      </c>
      <c r="Z26" s="301">
        <v>25</v>
      </c>
      <c r="AA26" s="266">
        <v>3</v>
      </c>
      <c r="AB26" s="265">
        <v>75</v>
      </c>
      <c r="AC26" s="269"/>
      <c r="AD26" s="301"/>
      <c r="AE26" s="266"/>
      <c r="AF26" s="265"/>
      <c r="AG26" s="269"/>
      <c r="AH26" s="301"/>
      <c r="AI26" s="269"/>
      <c r="AJ26" s="268"/>
      <c r="AK26" s="294"/>
      <c r="AL26" s="267"/>
      <c r="AM26" s="267"/>
      <c r="AN26" s="268"/>
    </row>
    <row r="27" spans="1:40" ht="31.5">
      <c r="A27" s="317" t="s">
        <v>256</v>
      </c>
      <c r="B27" s="320">
        <v>2</v>
      </c>
      <c r="C27" s="321">
        <v>49</v>
      </c>
      <c r="D27" s="293"/>
      <c r="E27" s="264"/>
      <c r="F27" s="266">
        <v>2</v>
      </c>
      <c r="G27" s="265">
        <v>49</v>
      </c>
      <c r="H27" s="269"/>
      <c r="I27" s="267"/>
      <c r="J27" s="301"/>
      <c r="K27" s="266"/>
      <c r="L27" s="265"/>
      <c r="M27" s="269">
        <v>25</v>
      </c>
      <c r="N27" s="267"/>
      <c r="O27" s="301"/>
      <c r="P27" s="266">
        <v>1</v>
      </c>
      <c r="Q27" s="265">
        <v>25</v>
      </c>
      <c r="R27" s="269"/>
      <c r="S27" s="267"/>
      <c r="T27" s="267"/>
      <c r="U27" s="267"/>
      <c r="V27" s="293"/>
      <c r="W27" s="265"/>
      <c r="X27" s="269">
        <v>24</v>
      </c>
      <c r="Y27" s="267"/>
      <c r="Z27" s="301"/>
      <c r="AA27" s="266">
        <v>1</v>
      </c>
      <c r="AB27" s="265">
        <v>24</v>
      </c>
      <c r="AC27" s="269"/>
      <c r="AD27" s="301"/>
      <c r="AE27" s="266"/>
      <c r="AF27" s="265"/>
      <c r="AG27" s="269"/>
      <c r="AH27" s="301"/>
      <c r="AI27" s="269"/>
      <c r="AJ27" s="268"/>
      <c r="AK27" s="294"/>
      <c r="AL27" s="267"/>
      <c r="AM27" s="267"/>
      <c r="AN27" s="268"/>
    </row>
    <row r="28" spans="1:40" ht="48" customHeight="1">
      <c r="A28" s="317" t="s">
        <v>85</v>
      </c>
      <c r="B28" s="322">
        <v>2</v>
      </c>
      <c r="C28" s="323">
        <v>48</v>
      </c>
      <c r="D28" s="292"/>
      <c r="E28" s="270"/>
      <c r="F28" s="298">
        <v>2</v>
      </c>
      <c r="G28" s="299">
        <v>48</v>
      </c>
      <c r="H28" s="271"/>
      <c r="I28" s="272"/>
      <c r="J28" s="302"/>
      <c r="K28" s="298"/>
      <c r="L28" s="299"/>
      <c r="M28" s="271"/>
      <c r="N28" s="272">
        <v>24</v>
      </c>
      <c r="O28" s="302"/>
      <c r="P28" s="298">
        <v>1</v>
      </c>
      <c r="Q28" s="299">
        <v>24</v>
      </c>
      <c r="R28" s="271"/>
      <c r="S28" s="272"/>
      <c r="T28" s="272"/>
      <c r="U28" s="272"/>
      <c r="V28" s="292"/>
      <c r="W28" s="299"/>
      <c r="X28" s="271">
        <v>24</v>
      </c>
      <c r="Y28" s="272"/>
      <c r="Z28" s="302"/>
      <c r="AA28" s="298">
        <v>1</v>
      </c>
      <c r="AB28" s="299">
        <v>24</v>
      </c>
      <c r="AC28" s="271"/>
      <c r="AD28" s="302"/>
      <c r="AE28" s="298"/>
      <c r="AF28" s="299"/>
      <c r="AG28" s="271"/>
      <c r="AH28" s="302"/>
      <c r="AI28" s="271"/>
      <c r="AJ28" s="273"/>
      <c r="AK28" s="295"/>
      <c r="AL28" s="272"/>
      <c r="AM28" s="272"/>
      <c r="AN28" s="273"/>
    </row>
    <row r="29" spans="1:40" ht="31.5">
      <c r="A29" s="317" t="s">
        <v>254</v>
      </c>
      <c r="B29" s="322">
        <v>4</v>
      </c>
      <c r="C29" s="323">
        <v>98</v>
      </c>
      <c r="D29" s="292"/>
      <c r="E29" s="270"/>
      <c r="F29" s="298">
        <v>4</v>
      </c>
      <c r="G29" s="299">
        <v>98</v>
      </c>
      <c r="H29" s="271">
        <v>20</v>
      </c>
      <c r="I29" s="272"/>
      <c r="J29" s="302"/>
      <c r="K29" s="298">
        <v>1</v>
      </c>
      <c r="L29" s="299">
        <v>20</v>
      </c>
      <c r="M29" s="271">
        <v>25</v>
      </c>
      <c r="N29" s="272"/>
      <c r="O29" s="302"/>
      <c r="P29" s="298">
        <v>1</v>
      </c>
      <c r="Q29" s="299">
        <v>25</v>
      </c>
      <c r="R29" s="271">
        <v>25</v>
      </c>
      <c r="S29" s="272"/>
      <c r="T29" s="272"/>
      <c r="U29" s="272"/>
      <c r="V29" s="292">
        <v>1</v>
      </c>
      <c r="W29" s="299">
        <v>25</v>
      </c>
      <c r="X29" s="271">
        <v>28</v>
      </c>
      <c r="Y29" s="272"/>
      <c r="Z29" s="302"/>
      <c r="AA29" s="298">
        <v>1</v>
      </c>
      <c r="AB29" s="299">
        <v>28</v>
      </c>
      <c r="AC29" s="271"/>
      <c r="AD29" s="302"/>
      <c r="AE29" s="298"/>
      <c r="AF29" s="299"/>
      <c r="AG29" s="271"/>
      <c r="AH29" s="302"/>
      <c r="AI29" s="271"/>
      <c r="AJ29" s="273"/>
      <c r="AK29" s="295"/>
      <c r="AL29" s="272"/>
      <c r="AM29" s="272"/>
      <c r="AN29" s="273"/>
    </row>
    <row r="30" spans="1:40" ht="31.5">
      <c r="A30" s="317" t="s">
        <v>255</v>
      </c>
      <c r="B30" s="322">
        <v>1</v>
      </c>
      <c r="C30" s="323">
        <v>28</v>
      </c>
      <c r="D30" s="292"/>
      <c r="E30" s="270"/>
      <c r="F30" s="298">
        <v>1</v>
      </c>
      <c r="G30" s="299">
        <v>28</v>
      </c>
      <c r="H30" s="271"/>
      <c r="I30" s="272"/>
      <c r="J30" s="302"/>
      <c r="K30" s="298"/>
      <c r="L30" s="299"/>
      <c r="M30" s="271"/>
      <c r="N30" s="272"/>
      <c r="O30" s="302"/>
      <c r="P30" s="298"/>
      <c r="Q30" s="299"/>
      <c r="R30" s="271"/>
      <c r="S30" s="272"/>
      <c r="T30" s="272"/>
      <c r="U30" s="272"/>
      <c r="V30" s="292"/>
      <c r="W30" s="299"/>
      <c r="X30" s="271"/>
      <c r="Y30" s="272"/>
      <c r="Z30" s="302"/>
      <c r="AA30" s="298"/>
      <c r="AB30" s="299"/>
      <c r="AC30" s="271">
        <v>28</v>
      </c>
      <c r="AD30" s="302"/>
      <c r="AE30" s="298">
        <v>1</v>
      </c>
      <c r="AF30" s="299">
        <v>28</v>
      </c>
      <c r="AG30" s="271"/>
      <c r="AH30" s="302"/>
      <c r="AI30" s="271"/>
      <c r="AJ30" s="273"/>
      <c r="AK30" s="295"/>
      <c r="AL30" s="272"/>
      <c r="AM30" s="272"/>
      <c r="AN30" s="273"/>
    </row>
    <row r="31" spans="1:40" ht="32.25" thickBot="1">
      <c r="A31" s="318" t="s">
        <v>257</v>
      </c>
      <c r="B31" s="324">
        <v>2</v>
      </c>
      <c r="C31" s="325">
        <v>45</v>
      </c>
      <c r="D31" s="310"/>
      <c r="E31" s="275"/>
      <c r="F31" s="300">
        <v>2</v>
      </c>
      <c r="G31" s="290">
        <v>45</v>
      </c>
      <c r="H31" s="276"/>
      <c r="I31" s="277"/>
      <c r="J31" s="303"/>
      <c r="K31" s="300"/>
      <c r="L31" s="290"/>
      <c r="M31" s="276">
        <v>21</v>
      </c>
      <c r="N31" s="277"/>
      <c r="O31" s="303"/>
      <c r="P31" s="300">
        <v>1</v>
      </c>
      <c r="Q31" s="290">
        <v>21</v>
      </c>
      <c r="R31" s="276"/>
      <c r="S31" s="277"/>
      <c r="T31" s="277"/>
      <c r="U31" s="277"/>
      <c r="V31" s="310"/>
      <c r="W31" s="290"/>
      <c r="X31" s="276"/>
      <c r="Y31" s="277"/>
      <c r="Z31" s="303"/>
      <c r="AA31" s="300">
        <v>1</v>
      </c>
      <c r="AB31" s="290">
        <v>24</v>
      </c>
      <c r="AC31" s="276">
        <v>24</v>
      </c>
      <c r="AD31" s="303"/>
      <c r="AE31" s="300">
        <v>1</v>
      </c>
      <c r="AF31" s="290">
        <v>24</v>
      </c>
      <c r="AG31" s="276"/>
      <c r="AH31" s="303"/>
      <c r="AI31" s="276"/>
      <c r="AJ31" s="278"/>
      <c r="AK31" s="296"/>
      <c r="AL31" s="277"/>
      <c r="AM31" s="277"/>
      <c r="AN31" s="278"/>
    </row>
    <row r="32" spans="1:40" ht="21.75" customHeight="1" thickBot="1">
      <c r="A32" s="319" t="s">
        <v>152</v>
      </c>
      <c r="B32" s="326">
        <f>SUM(B14:B31)</f>
        <v>121</v>
      </c>
      <c r="C32" s="327">
        <f>SUM(C14:C31)</f>
        <v>2863</v>
      </c>
      <c r="D32" s="297">
        <f>SUM(D14:D29)</f>
        <v>16</v>
      </c>
      <c r="E32" s="280">
        <f>SUM(E14:E29)</f>
        <v>223</v>
      </c>
      <c r="F32" s="281">
        <f>SUM(F14:F31)</f>
        <v>120</v>
      </c>
      <c r="G32" s="282">
        <f>SUM(G14:G31)</f>
        <v>2853</v>
      </c>
      <c r="H32" s="281">
        <f>SUM(H14:H31)</f>
        <v>300</v>
      </c>
      <c r="I32" s="279">
        <f>SUM(I14:I31)</f>
        <v>180</v>
      </c>
      <c r="J32" s="280">
        <f>SUM(J14:J31)</f>
        <v>80</v>
      </c>
      <c r="K32" s="281">
        <f>SUM(K14:K29)</f>
        <v>27</v>
      </c>
      <c r="L32" s="282">
        <f>SUM(L14:L29)</f>
        <v>560</v>
      </c>
      <c r="M32" s="281">
        <f>SUM(M14:M31)</f>
        <v>389</v>
      </c>
      <c r="N32" s="279">
        <f>SUM(N14:N31)</f>
        <v>276</v>
      </c>
      <c r="O32" s="280">
        <f>SUM(O14:O31)</f>
        <v>25</v>
      </c>
      <c r="P32" s="281">
        <f t="shared" ref="P32:AF32" si="0">SUM(P14:P31)</f>
        <v>27</v>
      </c>
      <c r="Q32" s="282">
        <f t="shared" si="0"/>
        <v>690</v>
      </c>
      <c r="R32" s="365">
        <f>SUM(R14:R31)</f>
        <v>353</v>
      </c>
      <c r="S32" s="281">
        <f>SUM(S14:S31)</f>
        <v>237</v>
      </c>
      <c r="T32" s="279">
        <f>SUM(T14:T31)</f>
        <v>87</v>
      </c>
      <c r="U32" s="279"/>
      <c r="V32" s="366">
        <f t="shared" si="0"/>
        <v>29</v>
      </c>
      <c r="W32" s="366">
        <f t="shared" si="0"/>
        <v>697</v>
      </c>
      <c r="X32" s="281">
        <f>SUM(X14:X31)</f>
        <v>425</v>
      </c>
      <c r="Y32" s="279">
        <f>SUM(Y14:Y31)</f>
        <v>235</v>
      </c>
      <c r="Z32" s="280">
        <f>SUM(Z14:Z31)</f>
        <v>112</v>
      </c>
      <c r="AA32" s="281">
        <f t="shared" si="0"/>
        <v>31</v>
      </c>
      <c r="AB32" s="282">
        <f t="shared" si="0"/>
        <v>796</v>
      </c>
      <c r="AC32" s="281">
        <f>SUM(AC14:AC31)</f>
        <v>52</v>
      </c>
      <c r="AD32" s="280">
        <f>SUM(AD14:AD31)</f>
        <v>0</v>
      </c>
      <c r="AE32" s="281">
        <f t="shared" si="0"/>
        <v>2</v>
      </c>
      <c r="AF32" s="282">
        <f t="shared" si="0"/>
        <v>52</v>
      </c>
      <c r="AG32" s="281">
        <f>SUM(AG14:AG26)</f>
        <v>5</v>
      </c>
      <c r="AH32" s="280">
        <v>97</v>
      </c>
      <c r="AI32" s="281">
        <f>SUM(AI14:AI26)</f>
        <v>1</v>
      </c>
      <c r="AJ32" s="282">
        <f>SUM(AJ14:AJ23)</f>
        <v>10</v>
      </c>
      <c r="AK32" s="297">
        <f>SUM(AK14:AK23)</f>
        <v>0</v>
      </c>
      <c r="AL32" s="279">
        <f>SUM(AL14:AL23)</f>
        <v>0</v>
      </c>
      <c r="AM32" s="279">
        <f>SUM(AM14:AM23)</f>
        <v>1</v>
      </c>
      <c r="AN32" s="282">
        <f>SUM(AN14:AN23)</f>
        <v>10</v>
      </c>
    </row>
    <row r="33" spans="1:40" ht="16.5" thickBot="1">
      <c r="A33" s="283"/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285"/>
      <c r="AE33" s="284"/>
      <c r="AF33" s="284"/>
      <c r="AG33" s="284"/>
      <c r="AH33" s="284"/>
      <c r="AI33" s="284"/>
      <c r="AJ33" s="284"/>
      <c r="AK33" s="284"/>
      <c r="AL33" s="284"/>
      <c r="AM33" s="284"/>
      <c r="AN33" s="284"/>
    </row>
    <row r="34" spans="1:40" ht="15.75">
      <c r="A34" s="328" t="s">
        <v>92</v>
      </c>
      <c r="B34" s="330"/>
      <c r="C34" s="331"/>
      <c r="D34" s="306"/>
      <c r="E34" s="304"/>
      <c r="F34" s="308"/>
      <c r="G34" s="287"/>
      <c r="H34" s="306"/>
      <c r="I34" s="286"/>
      <c r="J34" s="304"/>
      <c r="K34" s="308"/>
      <c r="L34" s="287"/>
      <c r="M34" s="306"/>
      <c r="N34" s="286"/>
      <c r="O34" s="304"/>
      <c r="P34" s="308"/>
      <c r="Q34" s="287"/>
      <c r="R34" s="308"/>
      <c r="S34" s="286"/>
      <c r="T34" s="286"/>
      <c r="U34" s="286"/>
      <c r="V34" s="367"/>
      <c r="W34" s="311"/>
      <c r="X34" s="306"/>
      <c r="Y34" s="286"/>
      <c r="Z34" s="304"/>
      <c r="AA34" s="308"/>
      <c r="AB34" s="287"/>
      <c r="AC34" s="306"/>
      <c r="AD34" s="286"/>
      <c r="AE34" s="286"/>
      <c r="AF34" s="304"/>
      <c r="AG34" s="308"/>
      <c r="AH34" s="287"/>
      <c r="AI34" s="306"/>
      <c r="AJ34" s="286"/>
      <c r="AK34" s="286"/>
      <c r="AL34" s="286"/>
      <c r="AM34" s="286"/>
      <c r="AN34" s="287"/>
    </row>
    <row r="35" spans="1:40" ht="31.5">
      <c r="A35" s="329" t="s">
        <v>258</v>
      </c>
      <c r="B35" s="332">
        <v>2</v>
      </c>
      <c r="C35" s="333">
        <v>2</v>
      </c>
      <c r="D35" s="307"/>
      <c r="E35" s="305"/>
      <c r="F35" s="309"/>
      <c r="G35" s="289"/>
      <c r="H35" s="307"/>
      <c r="I35" s="288"/>
      <c r="J35" s="305"/>
      <c r="K35" s="309"/>
      <c r="L35" s="289"/>
      <c r="M35" s="307"/>
      <c r="N35" s="288"/>
      <c r="O35" s="305"/>
      <c r="P35" s="312"/>
      <c r="Q35" s="313"/>
      <c r="R35" s="309">
        <v>1</v>
      </c>
      <c r="S35" s="288"/>
      <c r="T35" s="267"/>
      <c r="U35" s="267"/>
      <c r="V35" s="368">
        <v>1</v>
      </c>
      <c r="W35" s="313">
        <v>1</v>
      </c>
      <c r="X35" s="307">
        <v>1</v>
      </c>
      <c r="Y35" s="288"/>
      <c r="Z35" s="305"/>
      <c r="AA35" s="312">
        <v>1</v>
      </c>
      <c r="AB35" s="313">
        <v>1</v>
      </c>
      <c r="AC35" s="307"/>
      <c r="AD35" s="288"/>
      <c r="AE35" s="288"/>
      <c r="AF35" s="305"/>
      <c r="AG35" s="309"/>
      <c r="AH35" s="289"/>
      <c r="AI35" s="307"/>
      <c r="AJ35" s="288"/>
      <c r="AK35" s="288"/>
      <c r="AL35" s="288"/>
      <c r="AM35" s="288"/>
      <c r="AN35" s="289"/>
    </row>
    <row r="36" spans="1:40" ht="31.5">
      <c r="A36" s="317" t="s">
        <v>237</v>
      </c>
      <c r="B36" s="320">
        <v>4</v>
      </c>
      <c r="C36" s="321">
        <v>5</v>
      </c>
      <c r="D36" s="294"/>
      <c r="E36" s="301"/>
      <c r="F36" s="269"/>
      <c r="G36" s="268"/>
      <c r="H36" s="294"/>
      <c r="I36" s="267"/>
      <c r="J36" s="301"/>
      <c r="K36" s="269"/>
      <c r="L36" s="268"/>
      <c r="M36" s="294"/>
      <c r="N36" s="267"/>
      <c r="O36" s="301"/>
      <c r="P36" s="266"/>
      <c r="Q36" s="265"/>
      <c r="R36" s="269">
        <v>1</v>
      </c>
      <c r="S36" s="267">
        <v>1</v>
      </c>
      <c r="T36" s="267"/>
      <c r="U36" s="267"/>
      <c r="V36" s="293">
        <v>2</v>
      </c>
      <c r="W36" s="265">
        <v>2</v>
      </c>
      <c r="X36" s="294">
        <v>2</v>
      </c>
      <c r="Y36" s="267">
        <v>1</v>
      </c>
      <c r="Z36" s="301"/>
      <c r="AA36" s="266">
        <v>2</v>
      </c>
      <c r="AB36" s="265">
        <v>3</v>
      </c>
      <c r="AC36" s="294"/>
      <c r="AD36" s="267"/>
      <c r="AE36" s="267"/>
      <c r="AF36" s="301"/>
      <c r="AG36" s="266"/>
      <c r="AH36" s="265"/>
      <c r="AI36" s="293"/>
      <c r="AJ36" s="262"/>
      <c r="AK36" s="262"/>
      <c r="AL36" s="262"/>
      <c r="AM36" s="262"/>
      <c r="AN36" s="265"/>
    </row>
    <row r="37" spans="1:40" ht="31.5">
      <c r="A37" s="317" t="s">
        <v>238</v>
      </c>
      <c r="B37" s="320">
        <v>1</v>
      </c>
      <c r="C37" s="321">
        <v>2</v>
      </c>
      <c r="D37" s="293"/>
      <c r="E37" s="301"/>
      <c r="F37" s="269"/>
      <c r="G37" s="268"/>
      <c r="H37" s="294"/>
      <c r="I37" s="267"/>
      <c r="J37" s="301"/>
      <c r="K37" s="269"/>
      <c r="L37" s="268"/>
      <c r="M37" s="294"/>
      <c r="N37" s="267"/>
      <c r="O37" s="301"/>
      <c r="P37" s="266"/>
      <c r="Q37" s="265"/>
      <c r="R37" s="269"/>
      <c r="S37" s="267"/>
      <c r="T37" s="267"/>
      <c r="U37" s="267"/>
      <c r="V37" s="293"/>
      <c r="W37" s="265"/>
      <c r="X37" s="294"/>
      <c r="Y37" s="267">
        <v>2</v>
      </c>
      <c r="Z37" s="301"/>
      <c r="AA37" s="266">
        <v>1</v>
      </c>
      <c r="AB37" s="265">
        <v>2</v>
      </c>
      <c r="AC37" s="294"/>
      <c r="AD37" s="267"/>
      <c r="AE37" s="267"/>
      <c r="AF37" s="301"/>
      <c r="AG37" s="266"/>
      <c r="AH37" s="265"/>
      <c r="AI37" s="293"/>
      <c r="AJ37" s="262"/>
      <c r="AK37" s="262"/>
      <c r="AL37" s="262"/>
      <c r="AM37" s="262"/>
      <c r="AN37" s="265"/>
    </row>
    <row r="38" spans="1:40" ht="31.5">
      <c r="A38" s="317" t="s">
        <v>240</v>
      </c>
      <c r="B38" s="320">
        <v>4</v>
      </c>
      <c r="C38" s="321">
        <v>4</v>
      </c>
      <c r="D38" s="293"/>
      <c r="E38" s="301"/>
      <c r="F38" s="269"/>
      <c r="G38" s="268"/>
      <c r="H38" s="294"/>
      <c r="I38" s="267"/>
      <c r="J38" s="301"/>
      <c r="K38" s="269"/>
      <c r="L38" s="268"/>
      <c r="M38" s="294"/>
      <c r="N38" s="267"/>
      <c r="O38" s="301"/>
      <c r="P38" s="266"/>
      <c r="Q38" s="265"/>
      <c r="R38" s="269">
        <v>1</v>
      </c>
      <c r="S38" s="267">
        <v>1</v>
      </c>
      <c r="T38" s="267"/>
      <c r="U38" s="267"/>
      <c r="V38" s="293">
        <v>2</v>
      </c>
      <c r="W38" s="265">
        <v>2</v>
      </c>
      <c r="X38" s="294">
        <v>1</v>
      </c>
      <c r="Y38" s="267">
        <v>1</v>
      </c>
      <c r="Z38" s="301"/>
      <c r="AA38" s="266">
        <v>2</v>
      </c>
      <c r="AB38" s="265">
        <v>2</v>
      </c>
      <c r="AC38" s="294"/>
      <c r="AD38" s="267"/>
      <c r="AE38" s="267"/>
      <c r="AF38" s="301"/>
      <c r="AG38" s="266"/>
      <c r="AH38" s="265"/>
      <c r="AI38" s="293"/>
      <c r="AJ38" s="262"/>
      <c r="AK38" s="262"/>
      <c r="AL38" s="262"/>
      <c r="AM38" s="262"/>
      <c r="AN38" s="265"/>
    </row>
    <row r="39" spans="1:40" ht="31.5">
      <c r="A39" s="317" t="s">
        <v>242</v>
      </c>
      <c r="B39" s="324">
        <v>3</v>
      </c>
      <c r="C39" s="325">
        <v>3</v>
      </c>
      <c r="D39" s="310"/>
      <c r="E39" s="303"/>
      <c r="F39" s="276"/>
      <c r="G39" s="278"/>
      <c r="H39" s="296"/>
      <c r="I39" s="277"/>
      <c r="J39" s="303"/>
      <c r="K39" s="276"/>
      <c r="L39" s="278"/>
      <c r="M39" s="296">
        <v>1</v>
      </c>
      <c r="N39" s="277"/>
      <c r="O39" s="303"/>
      <c r="P39" s="300">
        <v>1</v>
      </c>
      <c r="Q39" s="290">
        <v>1</v>
      </c>
      <c r="R39" s="276">
        <v>1</v>
      </c>
      <c r="S39" s="277"/>
      <c r="T39" s="267"/>
      <c r="U39" s="267"/>
      <c r="V39" s="310">
        <v>1</v>
      </c>
      <c r="W39" s="290">
        <v>1</v>
      </c>
      <c r="X39" s="296">
        <v>1</v>
      </c>
      <c r="Y39" s="277"/>
      <c r="Z39" s="303"/>
      <c r="AA39" s="300">
        <v>1</v>
      </c>
      <c r="AB39" s="290">
        <v>1</v>
      </c>
      <c r="AC39" s="296"/>
      <c r="AD39" s="277"/>
      <c r="AE39" s="277"/>
      <c r="AF39" s="303"/>
      <c r="AG39" s="300"/>
      <c r="AH39" s="290"/>
      <c r="AI39" s="310"/>
      <c r="AJ39" s="274"/>
      <c r="AK39" s="274"/>
      <c r="AL39" s="274"/>
      <c r="AM39" s="274"/>
      <c r="AN39" s="290"/>
    </row>
    <row r="40" spans="1:40" ht="31.5">
      <c r="A40" s="317" t="s">
        <v>259</v>
      </c>
      <c r="B40" s="324">
        <v>1</v>
      </c>
      <c r="C40" s="325">
        <v>1</v>
      </c>
      <c r="D40" s="310"/>
      <c r="E40" s="303"/>
      <c r="F40" s="276"/>
      <c r="G40" s="278"/>
      <c r="H40" s="296"/>
      <c r="I40" s="277"/>
      <c r="J40" s="303"/>
      <c r="K40" s="276"/>
      <c r="L40" s="278"/>
      <c r="M40" s="296"/>
      <c r="N40" s="277"/>
      <c r="O40" s="303"/>
      <c r="P40" s="300"/>
      <c r="Q40" s="290"/>
      <c r="R40" s="276"/>
      <c r="S40" s="277"/>
      <c r="T40" s="267"/>
      <c r="U40" s="267"/>
      <c r="V40" s="310"/>
      <c r="W40" s="290"/>
      <c r="X40" s="296"/>
      <c r="Y40" s="277"/>
      <c r="Z40" s="303">
        <v>1</v>
      </c>
      <c r="AA40" s="300">
        <v>1</v>
      </c>
      <c r="AB40" s="290">
        <v>1</v>
      </c>
      <c r="AC40" s="296"/>
      <c r="AD40" s="277"/>
      <c r="AE40" s="277"/>
      <c r="AF40" s="303"/>
      <c r="AG40" s="300"/>
      <c r="AH40" s="290"/>
      <c r="AI40" s="310"/>
      <c r="AJ40" s="274"/>
      <c r="AK40" s="274"/>
      <c r="AL40" s="274"/>
      <c r="AM40" s="274"/>
      <c r="AN40" s="290"/>
    </row>
    <row r="41" spans="1:40" ht="31.5">
      <c r="A41" s="318" t="s">
        <v>245</v>
      </c>
      <c r="B41" s="324">
        <v>1</v>
      </c>
      <c r="C41" s="325">
        <v>1</v>
      </c>
      <c r="D41" s="310"/>
      <c r="E41" s="303"/>
      <c r="F41" s="276"/>
      <c r="G41" s="278"/>
      <c r="H41" s="296"/>
      <c r="I41" s="277"/>
      <c r="J41" s="303"/>
      <c r="K41" s="276"/>
      <c r="L41" s="278"/>
      <c r="M41" s="296"/>
      <c r="N41" s="277"/>
      <c r="O41" s="303"/>
      <c r="P41" s="300"/>
      <c r="Q41" s="290"/>
      <c r="R41" s="276"/>
      <c r="S41" s="277"/>
      <c r="T41" s="267"/>
      <c r="U41" s="267"/>
      <c r="V41" s="310"/>
      <c r="W41" s="290"/>
      <c r="X41" s="296">
        <v>1</v>
      </c>
      <c r="Y41" s="277"/>
      <c r="Z41" s="303"/>
      <c r="AA41" s="300">
        <v>1</v>
      </c>
      <c r="AB41" s="290">
        <v>1</v>
      </c>
      <c r="AC41" s="296"/>
      <c r="AD41" s="277"/>
      <c r="AE41" s="277"/>
      <c r="AF41" s="303"/>
      <c r="AG41" s="300"/>
      <c r="AH41" s="290"/>
      <c r="AI41" s="310"/>
      <c r="AJ41" s="274"/>
      <c r="AK41" s="274"/>
      <c r="AL41" s="274"/>
      <c r="AM41" s="274"/>
      <c r="AN41" s="290"/>
    </row>
    <row r="42" spans="1:40" ht="32.25" thickBot="1">
      <c r="A42" s="318" t="s">
        <v>260</v>
      </c>
      <c r="B42" s="324">
        <v>1</v>
      </c>
      <c r="C42" s="325">
        <v>1</v>
      </c>
      <c r="D42" s="310"/>
      <c r="E42" s="303"/>
      <c r="F42" s="276"/>
      <c r="G42" s="278"/>
      <c r="H42" s="296"/>
      <c r="I42" s="277"/>
      <c r="J42" s="303"/>
      <c r="K42" s="276"/>
      <c r="L42" s="278"/>
      <c r="M42" s="296"/>
      <c r="N42" s="277"/>
      <c r="O42" s="303"/>
      <c r="P42" s="300"/>
      <c r="Q42" s="290"/>
      <c r="R42" s="369"/>
      <c r="S42" s="370"/>
      <c r="T42" s="370"/>
      <c r="U42" s="370"/>
      <c r="V42" s="371"/>
      <c r="W42" s="372"/>
      <c r="X42" s="296">
        <v>1</v>
      </c>
      <c r="Y42" s="277"/>
      <c r="Z42" s="303"/>
      <c r="AA42" s="300">
        <v>1</v>
      </c>
      <c r="AB42" s="290">
        <v>1</v>
      </c>
      <c r="AC42" s="296"/>
      <c r="AD42" s="277"/>
      <c r="AE42" s="277"/>
      <c r="AF42" s="303"/>
      <c r="AG42" s="300"/>
      <c r="AH42" s="290"/>
      <c r="AI42" s="310"/>
      <c r="AJ42" s="274"/>
      <c r="AK42" s="274"/>
      <c r="AL42" s="274"/>
      <c r="AM42" s="274"/>
      <c r="AN42" s="290"/>
    </row>
    <row r="43" spans="1:40" ht="19.5" customHeight="1" thickBot="1">
      <c r="A43" s="319" t="s">
        <v>152</v>
      </c>
      <c r="B43" s="326">
        <f>SUM(B35:B42)</f>
        <v>17</v>
      </c>
      <c r="C43" s="327">
        <f>SUM(C35:C42)</f>
        <v>19</v>
      </c>
      <c r="D43" s="297"/>
      <c r="E43" s="280"/>
      <c r="F43" s="281"/>
      <c r="G43" s="282"/>
      <c r="H43" s="297"/>
      <c r="I43" s="279"/>
      <c r="J43" s="280"/>
      <c r="K43" s="281"/>
      <c r="L43" s="282"/>
      <c r="M43" s="297">
        <f>SUM(M34:M42)</f>
        <v>1</v>
      </c>
      <c r="N43" s="279"/>
      <c r="O43" s="280"/>
      <c r="P43" s="281">
        <v>1</v>
      </c>
      <c r="Q43" s="282">
        <v>1</v>
      </c>
      <c r="R43" s="281">
        <f>SUM(R34:R42)</f>
        <v>4</v>
      </c>
      <c r="S43" s="279">
        <f>SUM(S34:S42)</f>
        <v>2</v>
      </c>
      <c r="T43" s="279"/>
      <c r="U43" s="279"/>
      <c r="V43" s="297">
        <f>SUM(V35:V42)</f>
        <v>6</v>
      </c>
      <c r="W43" s="282">
        <f>SUM(W35:W42)</f>
        <v>6</v>
      </c>
      <c r="X43" s="297">
        <f>SUM(X34:X42)</f>
        <v>7</v>
      </c>
      <c r="Y43" s="279">
        <f>SUM(Y34:Y42)</f>
        <v>4</v>
      </c>
      <c r="Z43" s="280"/>
      <c r="AA43" s="281">
        <f>SUM(AA34:AA42)</f>
        <v>10</v>
      </c>
      <c r="AB43" s="282">
        <f>SUM(AB35:AB42)</f>
        <v>12</v>
      </c>
      <c r="AC43" s="297">
        <f>SUM(AC34:AC42)</f>
        <v>0</v>
      </c>
      <c r="AD43" s="279">
        <f>SUM(AD34:AD42)</f>
        <v>0</v>
      </c>
      <c r="AE43" s="279"/>
      <c r="AF43" s="280"/>
      <c r="AG43" s="281">
        <f>SUM(AG34:AG42)</f>
        <v>0</v>
      </c>
      <c r="AH43" s="282">
        <f>SUM(AH34:AH42)</f>
        <v>0</v>
      </c>
      <c r="AI43" s="297"/>
      <c r="AJ43" s="279"/>
      <c r="AK43" s="279"/>
      <c r="AL43" s="279"/>
      <c r="AM43" s="279"/>
      <c r="AN43" s="282"/>
    </row>
    <row r="44" spans="1:40">
      <c r="AA44" s="314"/>
      <c r="AB44" s="314"/>
    </row>
    <row r="48" spans="1:40" ht="20.25">
      <c r="A48" s="291" t="s">
        <v>63</v>
      </c>
      <c r="AA48" s="35" t="s">
        <v>225</v>
      </c>
    </row>
  </sheetData>
  <mergeCells count="22">
    <mergeCell ref="AG12:AH12"/>
    <mergeCell ref="AI12:AI13"/>
    <mergeCell ref="H12:L12"/>
    <mergeCell ref="M12:Q12"/>
    <mergeCell ref="A10:A13"/>
    <mergeCell ref="B10:E11"/>
    <mergeCell ref="F10:AN10"/>
    <mergeCell ref="F11:AH11"/>
    <mergeCell ref="AI11:AN11"/>
    <mergeCell ref="B12:B13"/>
    <mergeCell ref="C12:C13"/>
    <mergeCell ref="X12:AB12"/>
    <mergeCell ref="B6:AN6"/>
    <mergeCell ref="B7:AN7"/>
    <mergeCell ref="D12:E12"/>
    <mergeCell ref="AK12:AL12"/>
    <mergeCell ref="R12:W12"/>
    <mergeCell ref="AJ12:AJ13"/>
    <mergeCell ref="AC12:AF12"/>
    <mergeCell ref="AM12:AN12"/>
    <mergeCell ref="F12:F13"/>
    <mergeCell ref="G12:G13"/>
  </mergeCells>
  <phoneticPr fontId="23" type="noConversion"/>
  <pageMargins left="0.7" right="0.7" top="0.75" bottom="0.75" header="0.3" footer="0.3"/>
  <pageSetup paperSize="9" scale="3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9"/>
  <sheetViews>
    <sheetView tabSelected="1" topLeftCell="S1" zoomScale="69" zoomScaleNormal="69" workbookViewId="0">
      <selection activeCell="T5" sqref="T5"/>
    </sheetView>
  </sheetViews>
  <sheetFormatPr defaultRowHeight="15"/>
  <cols>
    <col min="1" max="1" width="34.5703125" customWidth="1"/>
    <col min="4" max="4" width="24.28515625" customWidth="1"/>
    <col min="5" max="5" width="6" style="46" customWidth="1"/>
    <col min="6" max="8" width="9.140625" style="46"/>
    <col min="9" max="9" width="38.42578125" customWidth="1"/>
    <col min="10" max="10" width="6" style="46" customWidth="1"/>
    <col min="11" max="11" width="7.42578125" style="46" customWidth="1"/>
    <col min="12" max="12" width="8.28515625" style="46" customWidth="1"/>
    <col min="13" max="13" width="8.7109375" style="46" customWidth="1"/>
    <col min="14" max="14" width="25.28515625" customWidth="1"/>
    <col min="15" max="15" width="6.7109375" style="46" customWidth="1"/>
    <col min="16" max="16" width="7.85546875" style="46" customWidth="1"/>
    <col min="17" max="18" width="9.140625" style="46"/>
    <col min="19" max="19" width="28.140625" customWidth="1"/>
    <col min="20" max="20" width="7.42578125" style="46" customWidth="1"/>
    <col min="21" max="21" width="7.85546875" style="46" customWidth="1"/>
    <col min="22" max="23" width="9.140625" style="46"/>
    <col min="24" max="24" width="20.28515625" customWidth="1"/>
    <col min="25" max="25" width="7.42578125" style="46" customWidth="1"/>
    <col min="26" max="26" width="9.140625" style="46"/>
    <col min="27" max="27" width="9.5703125" customWidth="1"/>
  </cols>
  <sheetData>
    <row r="1" spans="1:38" ht="26.25">
      <c r="A1" s="101"/>
      <c r="B1" s="101"/>
      <c r="C1" s="102"/>
      <c r="D1" s="101"/>
      <c r="E1" s="106"/>
      <c r="F1" s="106"/>
      <c r="G1" s="106"/>
      <c r="H1" s="106"/>
      <c r="I1" s="101"/>
      <c r="J1" s="106"/>
      <c r="K1" s="106"/>
      <c r="L1" s="106"/>
      <c r="M1" s="106"/>
      <c r="N1" s="103"/>
      <c r="O1" s="106"/>
      <c r="P1" s="106"/>
      <c r="Q1" s="106"/>
      <c r="R1" s="106"/>
      <c r="S1" s="103"/>
      <c r="T1" s="335" t="s">
        <v>251</v>
      </c>
      <c r="U1" s="334"/>
      <c r="V1" s="334"/>
      <c r="W1" s="334"/>
      <c r="X1" s="10"/>
      <c r="Y1" s="110"/>
      <c r="Z1" s="106"/>
    </row>
    <row r="2" spans="1:38" ht="26.25">
      <c r="A2" s="101"/>
      <c r="B2" s="101"/>
      <c r="C2" s="102"/>
      <c r="D2" s="101"/>
      <c r="E2" s="106"/>
      <c r="F2" s="106"/>
      <c r="G2" s="106"/>
      <c r="H2" s="106"/>
      <c r="I2" s="101"/>
      <c r="J2" s="106"/>
      <c r="K2" s="106"/>
      <c r="L2" s="106"/>
      <c r="M2" s="106"/>
      <c r="N2" s="103"/>
      <c r="O2" s="106"/>
      <c r="P2" s="106"/>
      <c r="Q2" s="106"/>
      <c r="R2" s="106"/>
      <c r="S2" s="103"/>
      <c r="T2" s="335" t="s">
        <v>61</v>
      </c>
      <c r="U2" s="334"/>
      <c r="V2" s="334"/>
      <c r="W2" s="334"/>
      <c r="X2" s="10"/>
      <c r="Y2" s="110"/>
      <c r="Z2" s="106"/>
    </row>
    <row r="3" spans="1:38" ht="26.25">
      <c r="A3" s="101"/>
      <c r="B3" s="101"/>
      <c r="C3" s="102"/>
      <c r="D3" s="101"/>
      <c r="E3" s="106"/>
      <c r="F3" s="106"/>
      <c r="G3" s="106"/>
      <c r="H3" s="106"/>
      <c r="I3" s="101"/>
      <c r="J3" s="106"/>
      <c r="K3" s="106"/>
      <c r="L3" s="106"/>
      <c r="M3" s="106"/>
      <c r="N3" s="103"/>
      <c r="O3" s="106"/>
      <c r="P3" s="106"/>
      <c r="Q3" s="106"/>
      <c r="R3" s="106"/>
      <c r="S3" s="112"/>
      <c r="T3" s="335" t="s">
        <v>264</v>
      </c>
      <c r="U3" s="334"/>
      <c r="V3" s="334"/>
      <c r="W3" s="334"/>
      <c r="X3" s="10"/>
      <c r="Y3" s="110"/>
      <c r="Z3" s="106"/>
    </row>
    <row r="4" spans="1:38" ht="18.75">
      <c r="A4" s="101"/>
      <c r="B4" s="101"/>
      <c r="C4" s="102"/>
      <c r="D4" s="101"/>
      <c r="E4" s="453" t="s">
        <v>247</v>
      </c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134"/>
      <c r="R4" s="134"/>
      <c r="S4" s="103"/>
      <c r="T4" s="106"/>
      <c r="U4" s="106"/>
      <c r="V4" s="106"/>
      <c r="W4" s="106"/>
      <c r="X4" s="103"/>
      <c r="Y4" s="106"/>
      <c r="Z4" s="106"/>
    </row>
    <row r="5" spans="1:38" ht="30" customHeight="1">
      <c r="A5" s="101"/>
      <c r="B5" s="101"/>
      <c r="C5" s="102"/>
      <c r="D5" s="101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134"/>
      <c r="R5" s="134"/>
      <c r="S5" s="103"/>
      <c r="T5" s="106"/>
      <c r="U5" s="106"/>
      <c r="V5" s="106"/>
      <c r="W5" s="106"/>
      <c r="X5" s="103"/>
      <c r="Y5" s="106"/>
      <c r="Z5" s="106"/>
    </row>
    <row r="6" spans="1:38" ht="15.75" thickBot="1">
      <c r="A6" s="103"/>
      <c r="B6" s="103"/>
      <c r="C6" s="104"/>
      <c r="D6" s="103"/>
      <c r="E6" s="107"/>
      <c r="F6" s="107"/>
      <c r="G6" s="107"/>
      <c r="H6" s="107"/>
      <c r="I6" s="103"/>
      <c r="J6" s="106"/>
      <c r="K6" s="106"/>
      <c r="L6" s="106"/>
      <c r="M6" s="106"/>
      <c r="N6" s="103"/>
      <c r="O6" s="106"/>
      <c r="P6" s="106"/>
      <c r="Q6" s="106"/>
      <c r="R6" s="106"/>
      <c r="S6" s="103"/>
      <c r="T6" s="106"/>
      <c r="U6" s="106"/>
      <c r="V6" s="106"/>
      <c r="W6" s="106"/>
      <c r="X6" s="103"/>
      <c r="Y6" s="106"/>
      <c r="Z6" s="106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s="105" customFormat="1" ht="15.75" customHeight="1">
      <c r="A7" s="447" t="s">
        <v>162</v>
      </c>
      <c r="B7" s="454" t="s">
        <v>163</v>
      </c>
      <c r="C7" s="456" t="s">
        <v>229</v>
      </c>
      <c r="D7" s="447" t="s">
        <v>164</v>
      </c>
      <c r="E7" s="458"/>
      <c r="F7" s="458"/>
      <c r="G7" s="458"/>
      <c r="H7" s="459"/>
      <c r="I7" s="447" t="s">
        <v>165</v>
      </c>
      <c r="J7" s="458"/>
      <c r="K7" s="458"/>
      <c r="L7" s="458"/>
      <c r="M7" s="459"/>
      <c r="N7" s="460" t="s">
        <v>166</v>
      </c>
      <c r="O7" s="461"/>
      <c r="P7" s="461"/>
      <c r="Q7" s="461"/>
      <c r="R7" s="462"/>
      <c r="S7" s="460" t="s">
        <v>167</v>
      </c>
      <c r="T7" s="461"/>
      <c r="U7" s="461"/>
      <c r="V7" s="359"/>
      <c r="W7" s="360"/>
      <c r="X7" s="460" t="s">
        <v>168</v>
      </c>
      <c r="Y7" s="461"/>
      <c r="Z7" s="461"/>
      <c r="AA7" s="461"/>
      <c r="AB7" s="462"/>
      <c r="AC7" s="336"/>
      <c r="AD7" s="336"/>
      <c r="AE7" s="336"/>
      <c r="AF7" s="336"/>
      <c r="AG7" s="336"/>
      <c r="AH7" s="336"/>
      <c r="AI7" s="336"/>
      <c r="AJ7" s="336"/>
      <c r="AK7" s="336"/>
      <c r="AL7" s="336"/>
    </row>
    <row r="8" spans="1:38" s="105" customFormat="1" ht="32.25" thickBot="1">
      <c r="A8" s="448"/>
      <c r="B8" s="455"/>
      <c r="C8" s="457"/>
      <c r="D8" s="358" t="s">
        <v>169</v>
      </c>
      <c r="E8" s="355" t="s">
        <v>122</v>
      </c>
      <c r="F8" s="355" t="s">
        <v>248</v>
      </c>
      <c r="G8" s="355" t="s">
        <v>158</v>
      </c>
      <c r="H8" s="356" t="s">
        <v>159</v>
      </c>
      <c r="I8" s="358" t="s">
        <v>169</v>
      </c>
      <c r="J8" s="355" t="s">
        <v>122</v>
      </c>
      <c r="K8" s="355" t="s">
        <v>248</v>
      </c>
      <c r="L8" s="355" t="s">
        <v>158</v>
      </c>
      <c r="M8" s="356" t="s">
        <v>159</v>
      </c>
      <c r="N8" s="358" t="s">
        <v>169</v>
      </c>
      <c r="O8" s="355" t="s">
        <v>122</v>
      </c>
      <c r="P8" s="355" t="s">
        <v>248</v>
      </c>
      <c r="Q8" s="355" t="s">
        <v>158</v>
      </c>
      <c r="R8" s="356" t="s">
        <v>159</v>
      </c>
      <c r="S8" s="358" t="s">
        <v>169</v>
      </c>
      <c r="T8" s="355" t="s">
        <v>122</v>
      </c>
      <c r="U8" s="355" t="s">
        <v>248</v>
      </c>
      <c r="V8" s="355" t="s">
        <v>158</v>
      </c>
      <c r="W8" s="356" t="s">
        <v>159</v>
      </c>
      <c r="X8" s="358" t="s">
        <v>169</v>
      </c>
      <c r="Y8" s="355" t="s">
        <v>122</v>
      </c>
      <c r="Z8" s="355" t="s">
        <v>248</v>
      </c>
      <c r="AA8" s="355" t="s">
        <v>158</v>
      </c>
      <c r="AB8" s="356" t="s">
        <v>159</v>
      </c>
      <c r="AC8" s="336"/>
      <c r="AD8" s="336"/>
      <c r="AE8" s="336"/>
      <c r="AF8" s="336"/>
      <c r="AG8" s="336"/>
      <c r="AH8" s="336"/>
      <c r="AI8" s="336"/>
      <c r="AJ8" s="336"/>
      <c r="AK8" s="336"/>
      <c r="AL8" s="336"/>
    </row>
    <row r="9" spans="1:38" ht="33" customHeight="1">
      <c r="A9" s="463" t="s">
        <v>90</v>
      </c>
      <c r="B9" s="465">
        <v>31</v>
      </c>
      <c r="C9" s="467">
        <v>372</v>
      </c>
      <c r="D9" s="353" t="s">
        <v>170</v>
      </c>
      <c r="E9" s="354">
        <v>1</v>
      </c>
      <c r="F9" s="354">
        <v>12</v>
      </c>
      <c r="G9" s="469">
        <v>9</v>
      </c>
      <c r="H9" s="471">
        <v>108</v>
      </c>
      <c r="I9" s="353" t="s">
        <v>171</v>
      </c>
      <c r="J9" s="337">
        <v>1</v>
      </c>
      <c r="K9" s="337">
        <v>13</v>
      </c>
      <c r="L9" s="432">
        <v>21</v>
      </c>
      <c r="M9" s="435">
        <v>252</v>
      </c>
      <c r="N9" s="353" t="s">
        <v>172</v>
      </c>
      <c r="O9" s="337">
        <v>1</v>
      </c>
      <c r="P9" s="337">
        <v>12</v>
      </c>
      <c r="Q9" s="432">
        <v>1</v>
      </c>
      <c r="R9" s="435">
        <v>12</v>
      </c>
      <c r="S9" s="353"/>
      <c r="T9" s="337"/>
      <c r="U9" s="337"/>
      <c r="V9" s="440"/>
      <c r="W9" s="442"/>
      <c r="X9" s="353"/>
      <c r="Y9" s="337"/>
      <c r="Z9" s="337"/>
      <c r="AA9" s="470"/>
      <c r="AB9" s="473"/>
      <c r="AC9" s="12"/>
      <c r="AD9" s="12"/>
      <c r="AE9" s="12"/>
      <c r="AF9" s="12"/>
      <c r="AG9" s="12"/>
      <c r="AH9" s="12"/>
      <c r="AI9" s="12"/>
      <c r="AJ9" s="12"/>
      <c r="AK9" s="12"/>
      <c r="AL9" s="12"/>
    </row>
    <row r="10" spans="1:38" ht="21" customHeight="1">
      <c r="A10" s="464"/>
      <c r="B10" s="465"/>
      <c r="C10" s="467"/>
      <c r="D10" s="344" t="s">
        <v>173</v>
      </c>
      <c r="E10" s="108">
        <v>2</v>
      </c>
      <c r="F10" s="108">
        <v>24</v>
      </c>
      <c r="G10" s="469"/>
      <c r="H10" s="471"/>
      <c r="I10" s="344" t="s">
        <v>174</v>
      </c>
      <c r="J10" s="109">
        <v>3</v>
      </c>
      <c r="K10" s="109">
        <v>36</v>
      </c>
      <c r="L10" s="432"/>
      <c r="M10" s="435"/>
      <c r="N10" s="344"/>
      <c r="O10" s="109"/>
      <c r="P10" s="109"/>
      <c r="Q10" s="432"/>
      <c r="R10" s="435"/>
      <c r="S10" s="344"/>
      <c r="T10" s="109"/>
      <c r="U10" s="109"/>
      <c r="V10" s="440"/>
      <c r="W10" s="442"/>
      <c r="X10" s="344"/>
      <c r="Y10" s="109"/>
      <c r="Z10" s="109"/>
      <c r="AA10" s="470"/>
      <c r="AB10" s="473"/>
      <c r="AC10" s="12"/>
      <c r="AD10" s="12"/>
      <c r="AE10" s="12"/>
      <c r="AF10" s="12"/>
      <c r="AG10" s="12"/>
      <c r="AH10" s="12"/>
      <c r="AI10" s="12"/>
      <c r="AJ10" s="12"/>
      <c r="AK10" s="12"/>
      <c r="AL10" s="12"/>
    </row>
    <row r="11" spans="1:38" ht="33" customHeight="1">
      <c r="A11" s="464"/>
      <c r="B11" s="465"/>
      <c r="C11" s="467"/>
      <c r="D11" s="344" t="s">
        <v>175</v>
      </c>
      <c r="E11" s="108">
        <v>1</v>
      </c>
      <c r="F11" s="108">
        <v>12</v>
      </c>
      <c r="G11" s="469"/>
      <c r="H11" s="471"/>
      <c r="I11" s="344" t="s">
        <v>176</v>
      </c>
      <c r="J11" s="109">
        <v>2</v>
      </c>
      <c r="K11" s="109">
        <v>24</v>
      </c>
      <c r="L11" s="432"/>
      <c r="M11" s="435"/>
      <c r="N11" s="344"/>
      <c r="O11" s="109"/>
      <c r="P11" s="109"/>
      <c r="Q11" s="432"/>
      <c r="R11" s="435"/>
      <c r="S11" s="344"/>
      <c r="T11" s="109"/>
      <c r="U11" s="109"/>
      <c r="V11" s="440"/>
      <c r="W11" s="442"/>
      <c r="X11" s="344"/>
      <c r="Y11" s="109"/>
      <c r="Z11" s="109"/>
      <c r="AA11" s="470"/>
      <c r="AB11" s="473"/>
      <c r="AC11" s="12"/>
      <c r="AD11" s="12"/>
      <c r="AE11" s="12"/>
      <c r="AF11" s="12"/>
      <c r="AG11" s="12"/>
      <c r="AH11" s="12"/>
      <c r="AI11" s="12"/>
      <c r="AJ11" s="12"/>
      <c r="AK11" s="12"/>
      <c r="AL11" s="12"/>
    </row>
    <row r="12" spans="1:38" ht="30" customHeight="1">
      <c r="A12" s="464"/>
      <c r="B12" s="465"/>
      <c r="C12" s="467"/>
      <c r="D12" s="344" t="s">
        <v>177</v>
      </c>
      <c r="E12" s="108">
        <v>1</v>
      </c>
      <c r="F12" s="108">
        <v>12</v>
      </c>
      <c r="G12" s="469"/>
      <c r="H12" s="471"/>
      <c r="I12" s="344" t="s">
        <v>178</v>
      </c>
      <c r="J12" s="109">
        <v>1</v>
      </c>
      <c r="K12" s="109">
        <v>12</v>
      </c>
      <c r="L12" s="432"/>
      <c r="M12" s="435"/>
      <c r="N12" s="344"/>
      <c r="O12" s="109"/>
      <c r="P12" s="109"/>
      <c r="Q12" s="432"/>
      <c r="R12" s="435"/>
      <c r="S12" s="344"/>
      <c r="T12" s="109"/>
      <c r="U12" s="109"/>
      <c r="V12" s="440"/>
      <c r="W12" s="442"/>
      <c r="X12" s="344"/>
      <c r="Y12" s="109"/>
      <c r="Z12" s="109"/>
      <c r="AA12" s="470"/>
      <c r="AB12" s="473"/>
      <c r="AC12" s="12"/>
      <c r="AD12" s="12"/>
      <c r="AE12" s="12"/>
      <c r="AF12" s="12"/>
      <c r="AG12" s="12"/>
      <c r="AH12" s="12"/>
      <c r="AI12" s="12"/>
      <c r="AJ12" s="12"/>
      <c r="AK12" s="12"/>
      <c r="AL12" s="12"/>
    </row>
    <row r="13" spans="1:38" ht="30" customHeight="1">
      <c r="A13" s="464"/>
      <c r="B13" s="465"/>
      <c r="C13" s="467"/>
      <c r="D13" s="344" t="s">
        <v>179</v>
      </c>
      <c r="E13" s="108">
        <v>1</v>
      </c>
      <c r="F13" s="108">
        <v>12</v>
      </c>
      <c r="G13" s="469"/>
      <c r="H13" s="471"/>
      <c r="I13" s="344" t="s">
        <v>180</v>
      </c>
      <c r="J13" s="109">
        <v>1</v>
      </c>
      <c r="K13" s="109">
        <v>12</v>
      </c>
      <c r="L13" s="432"/>
      <c r="M13" s="435"/>
      <c r="N13" s="344"/>
      <c r="O13" s="109"/>
      <c r="P13" s="109"/>
      <c r="Q13" s="432"/>
      <c r="R13" s="435"/>
      <c r="S13" s="344"/>
      <c r="T13" s="109"/>
      <c r="U13" s="109"/>
      <c r="V13" s="440"/>
      <c r="W13" s="442"/>
      <c r="X13" s="344"/>
      <c r="Y13" s="109"/>
      <c r="Z13" s="109"/>
      <c r="AA13" s="470"/>
      <c r="AB13" s="473"/>
      <c r="AC13" s="12"/>
      <c r="AD13" s="12"/>
      <c r="AE13" s="12"/>
      <c r="AF13" s="12"/>
      <c r="AG13" s="12"/>
      <c r="AH13" s="12"/>
      <c r="AI13" s="12"/>
      <c r="AJ13" s="12"/>
      <c r="AK13" s="12"/>
      <c r="AL13" s="12"/>
    </row>
    <row r="14" spans="1:38" ht="33" customHeight="1">
      <c r="A14" s="464"/>
      <c r="B14" s="465"/>
      <c r="C14" s="467"/>
      <c r="D14" s="344" t="s">
        <v>181</v>
      </c>
      <c r="E14" s="108">
        <v>3</v>
      </c>
      <c r="F14" s="108">
        <v>36</v>
      </c>
      <c r="G14" s="469"/>
      <c r="H14" s="471"/>
      <c r="I14" s="344" t="s">
        <v>182</v>
      </c>
      <c r="J14" s="109">
        <v>1</v>
      </c>
      <c r="K14" s="109">
        <v>12</v>
      </c>
      <c r="L14" s="432"/>
      <c r="M14" s="435"/>
      <c r="N14" s="344"/>
      <c r="O14" s="109"/>
      <c r="P14" s="109"/>
      <c r="Q14" s="432"/>
      <c r="R14" s="435"/>
      <c r="S14" s="344"/>
      <c r="T14" s="109"/>
      <c r="U14" s="109"/>
      <c r="V14" s="440"/>
      <c r="W14" s="442"/>
      <c r="X14" s="344"/>
      <c r="Y14" s="109"/>
      <c r="Z14" s="109"/>
      <c r="AA14" s="470"/>
      <c r="AB14" s="473"/>
      <c r="AC14" s="12"/>
      <c r="AD14" s="12"/>
      <c r="AE14" s="12"/>
      <c r="AF14" s="12"/>
      <c r="AG14" s="12"/>
      <c r="AH14" s="12"/>
      <c r="AI14" s="12"/>
      <c r="AJ14" s="12"/>
      <c r="AK14" s="12"/>
      <c r="AL14" s="12"/>
    </row>
    <row r="15" spans="1:38" ht="22.5" customHeight="1">
      <c r="A15" s="464"/>
      <c r="B15" s="465"/>
      <c r="C15" s="467"/>
      <c r="D15" s="344"/>
      <c r="E15" s="108"/>
      <c r="F15" s="108"/>
      <c r="G15" s="469"/>
      <c r="H15" s="471"/>
      <c r="I15" s="344" t="s">
        <v>183</v>
      </c>
      <c r="J15" s="109">
        <v>1</v>
      </c>
      <c r="K15" s="109">
        <v>12</v>
      </c>
      <c r="L15" s="432"/>
      <c r="M15" s="435"/>
      <c r="N15" s="344"/>
      <c r="O15" s="109"/>
      <c r="P15" s="109"/>
      <c r="Q15" s="432"/>
      <c r="R15" s="435"/>
      <c r="S15" s="344"/>
      <c r="T15" s="109"/>
      <c r="U15" s="109"/>
      <c r="V15" s="440"/>
      <c r="W15" s="442"/>
      <c r="X15" s="344"/>
      <c r="Y15" s="109"/>
      <c r="Z15" s="109"/>
      <c r="AA15" s="470"/>
      <c r="AB15" s="473"/>
      <c r="AC15" s="12"/>
      <c r="AD15" s="12"/>
      <c r="AE15" s="12"/>
      <c r="AF15" s="12"/>
      <c r="AG15" s="12"/>
      <c r="AH15" s="12"/>
      <c r="AI15" s="12"/>
      <c r="AJ15" s="12"/>
      <c r="AK15" s="12"/>
      <c r="AL15" s="12"/>
    </row>
    <row r="16" spans="1:38" ht="37.5" customHeight="1">
      <c r="A16" s="464"/>
      <c r="B16" s="465"/>
      <c r="C16" s="467"/>
      <c r="D16" s="344"/>
      <c r="E16" s="108"/>
      <c r="F16" s="108"/>
      <c r="G16" s="469"/>
      <c r="H16" s="471"/>
      <c r="I16" s="344" t="s">
        <v>184</v>
      </c>
      <c r="J16" s="109">
        <v>2</v>
      </c>
      <c r="K16" s="109">
        <v>24</v>
      </c>
      <c r="L16" s="432"/>
      <c r="M16" s="435"/>
      <c r="N16" s="344"/>
      <c r="O16" s="109"/>
      <c r="P16" s="109"/>
      <c r="Q16" s="432"/>
      <c r="R16" s="435"/>
      <c r="S16" s="344"/>
      <c r="T16" s="109"/>
      <c r="U16" s="109"/>
      <c r="V16" s="440"/>
      <c r="W16" s="442"/>
      <c r="X16" s="344"/>
      <c r="Y16" s="109"/>
      <c r="Z16" s="109"/>
      <c r="AA16" s="470"/>
      <c r="AB16" s="473"/>
      <c r="AC16" s="12"/>
      <c r="AD16" s="12"/>
      <c r="AE16" s="12"/>
      <c r="AF16" s="12"/>
      <c r="AG16" s="12"/>
      <c r="AH16" s="12"/>
      <c r="AI16" s="12"/>
      <c r="AJ16" s="12"/>
      <c r="AK16" s="12"/>
      <c r="AL16" s="12"/>
    </row>
    <row r="17" spans="1:38" ht="16.5" customHeight="1">
      <c r="A17" s="464"/>
      <c r="B17" s="465"/>
      <c r="C17" s="467"/>
      <c r="D17" s="344"/>
      <c r="E17" s="108"/>
      <c r="F17" s="108"/>
      <c r="G17" s="469"/>
      <c r="H17" s="471"/>
      <c r="I17" s="344" t="s">
        <v>185</v>
      </c>
      <c r="J17" s="109">
        <v>1</v>
      </c>
      <c r="K17" s="109">
        <v>12</v>
      </c>
      <c r="L17" s="432"/>
      <c r="M17" s="435"/>
      <c r="N17" s="344"/>
      <c r="O17" s="109"/>
      <c r="P17" s="109"/>
      <c r="Q17" s="432"/>
      <c r="R17" s="435"/>
      <c r="S17" s="344"/>
      <c r="T17" s="109"/>
      <c r="U17" s="109"/>
      <c r="V17" s="440"/>
      <c r="W17" s="442"/>
      <c r="X17" s="344"/>
      <c r="Y17" s="109"/>
      <c r="Z17" s="109"/>
      <c r="AA17" s="470"/>
      <c r="AB17" s="473"/>
      <c r="AC17" s="12"/>
      <c r="AD17" s="12"/>
      <c r="AE17" s="12"/>
      <c r="AF17" s="12"/>
      <c r="AG17" s="12"/>
      <c r="AH17" s="12"/>
      <c r="AI17" s="12"/>
      <c r="AJ17" s="12"/>
      <c r="AK17" s="12"/>
      <c r="AL17" s="12"/>
    </row>
    <row r="18" spans="1:38" ht="16.5" customHeight="1">
      <c r="A18" s="464"/>
      <c r="B18" s="465"/>
      <c r="C18" s="467"/>
      <c r="D18" s="344"/>
      <c r="E18" s="108"/>
      <c r="F18" s="108"/>
      <c r="G18" s="469"/>
      <c r="H18" s="471"/>
      <c r="I18" s="344" t="s">
        <v>186</v>
      </c>
      <c r="J18" s="109">
        <v>1</v>
      </c>
      <c r="K18" s="109">
        <v>12</v>
      </c>
      <c r="L18" s="432"/>
      <c r="M18" s="435"/>
      <c r="N18" s="344"/>
      <c r="O18" s="109"/>
      <c r="P18" s="109"/>
      <c r="Q18" s="432"/>
      <c r="R18" s="435"/>
      <c r="S18" s="344"/>
      <c r="T18" s="109"/>
      <c r="U18" s="109"/>
      <c r="V18" s="440"/>
      <c r="W18" s="442"/>
      <c r="X18" s="344"/>
      <c r="Y18" s="109"/>
      <c r="Z18" s="109"/>
      <c r="AA18" s="470"/>
      <c r="AB18" s="473"/>
      <c r="AC18" s="12"/>
      <c r="AD18" s="12"/>
      <c r="AE18" s="12"/>
      <c r="AF18" s="12"/>
      <c r="AG18" s="12"/>
      <c r="AH18" s="12"/>
      <c r="AI18" s="12"/>
      <c r="AJ18" s="12"/>
      <c r="AK18" s="12"/>
      <c r="AL18" s="12"/>
    </row>
    <row r="19" spans="1:38" ht="19.5" customHeight="1">
      <c r="A19" s="464"/>
      <c r="B19" s="465"/>
      <c r="C19" s="467"/>
      <c r="D19" s="344"/>
      <c r="E19" s="108"/>
      <c r="F19" s="108"/>
      <c r="G19" s="469"/>
      <c r="H19" s="471"/>
      <c r="I19" s="344" t="s">
        <v>187</v>
      </c>
      <c r="J19" s="109">
        <v>3</v>
      </c>
      <c r="K19" s="109">
        <v>36</v>
      </c>
      <c r="L19" s="432"/>
      <c r="M19" s="435"/>
      <c r="N19" s="344"/>
      <c r="O19" s="109"/>
      <c r="P19" s="109"/>
      <c r="Q19" s="432"/>
      <c r="R19" s="435"/>
      <c r="S19" s="344"/>
      <c r="T19" s="109"/>
      <c r="U19" s="109"/>
      <c r="V19" s="440"/>
      <c r="W19" s="442"/>
      <c r="X19" s="344"/>
      <c r="Y19" s="109"/>
      <c r="Z19" s="109"/>
      <c r="AA19" s="470"/>
      <c r="AB19" s="473"/>
      <c r="AC19" s="12"/>
      <c r="AD19" s="12"/>
      <c r="AE19" s="12"/>
      <c r="AF19" s="12"/>
      <c r="AG19" s="12"/>
      <c r="AH19" s="12"/>
      <c r="AI19" s="12"/>
      <c r="AJ19" s="12"/>
      <c r="AK19" s="12"/>
      <c r="AL19" s="12"/>
    </row>
    <row r="20" spans="1:38" ht="22.5" customHeight="1">
      <c r="A20" s="464"/>
      <c r="B20" s="465"/>
      <c r="C20" s="467"/>
      <c r="D20" s="344"/>
      <c r="E20" s="108"/>
      <c r="F20" s="108"/>
      <c r="G20" s="469"/>
      <c r="H20" s="471"/>
      <c r="I20" s="344" t="s">
        <v>188</v>
      </c>
      <c r="J20" s="109">
        <v>3</v>
      </c>
      <c r="K20" s="109">
        <v>36</v>
      </c>
      <c r="L20" s="432"/>
      <c r="M20" s="435"/>
      <c r="N20" s="344"/>
      <c r="O20" s="109"/>
      <c r="P20" s="109"/>
      <c r="Q20" s="432"/>
      <c r="R20" s="435"/>
      <c r="S20" s="344"/>
      <c r="T20" s="109"/>
      <c r="U20" s="109"/>
      <c r="V20" s="440"/>
      <c r="W20" s="442"/>
      <c r="X20" s="344"/>
      <c r="Y20" s="109"/>
      <c r="Z20" s="109"/>
      <c r="AA20" s="470"/>
      <c r="AB20" s="473"/>
      <c r="AC20" s="12"/>
      <c r="AD20" s="12"/>
      <c r="AE20" s="12"/>
      <c r="AF20" s="12"/>
      <c r="AG20" s="12"/>
      <c r="AH20" s="12"/>
      <c r="AI20" s="12"/>
      <c r="AJ20" s="12"/>
      <c r="AK20" s="12"/>
      <c r="AL20" s="12"/>
    </row>
    <row r="21" spans="1:38" ht="19.5" customHeight="1" thickBot="1">
      <c r="A21" s="448"/>
      <c r="B21" s="466"/>
      <c r="C21" s="468"/>
      <c r="D21" s="345"/>
      <c r="E21" s="338"/>
      <c r="F21" s="338"/>
      <c r="G21" s="455"/>
      <c r="H21" s="472"/>
      <c r="I21" s="345" t="s">
        <v>189</v>
      </c>
      <c r="J21" s="339">
        <v>1</v>
      </c>
      <c r="K21" s="339">
        <v>12</v>
      </c>
      <c r="L21" s="433"/>
      <c r="M21" s="436"/>
      <c r="N21" s="345"/>
      <c r="O21" s="339"/>
      <c r="P21" s="339"/>
      <c r="Q21" s="433"/>
      <c r="R21" s="436"/>
      <c r="S21" s="345"/>
      <c r="T21" s="339"/>
      <c r="U21" s="339"/>
      <c r="V21" s="441"/>
      <c r="W21" s="438"/>
      <c r="X21" s="345"/>
      <c r="Y21" s="339"/>
      <c r="Z21" s="339"/>
      <c r="AA21" s="444"/>
      <c r="AB21" s="446"/>
      <c r="AC21" s="12"/>
      <c r="AD21" s="12"/>
      <c r="AE21" s="12"/>
      <c r="AF21" s="12"/>
      <c r="AG21" s="12"/>
      <c r="AH21" s="12"/>
      <c r="AI21" s="12"/>
      <c r="AJ21" s="12"/>
      <c r="AK21" s="12"/>
      <c r="AL21" s="12"/>
    </row>
    <row r="22" spans="1:38" ht="19.5" customHeight="1">
      <c r="A22" s="447" t="s">
        <v>91</v>
      </c>
      <c r="B22" s="449">
        <v>11</v>
      </c>
      <c r="C22" s="451">
        <v>150</v>
      </c>
      <c r="D22" s="346"/>
      <c r="E22" s="340"/>
      <c r="F22" s="340"/>
      <c r="G22" s="439"/>
      <c r="H22" s="437"/>
      <c r="I22" s="346"/>
      <c r="J22" s="340"/>
      <c r="K22" s="340"/>
      <c r="L22" s="439"/>
      <c r="M22" s="437"/>
      <c r="N22" s="351" t="s">
        <v>249</v>
      </c>
      <c r="O22" s="340">
        <v>3</v>
      </c>
      <c r="P22" s="340">
        <v>32</v>
      </c>
      <c r="Q22" s="431">
        <v>11</v>
      </c>
      <c r="R22" s="434">
        <v>150</v>
      </c>
      <c r="S22" s="351"/>
      <c r="T22" s="340"/>
      <c r="U22" s="340"/>
      <c r="V22" s="439"/>
      <c r="W22" s="437"/>
      <c r="X22" s="351"/>
      <c r="Y22" s="340"/>
      <c r="Z22" s="340"/>
      <c r="AA22" s="443"/>
      <c r="AB22" s="445"/>
      <c r="AC22" s="12"/>
      <c r="AD22" s="12"/>
      <c r="AE22" s="12"/>
      <c r="AF22" s="12"/>
      <c r="AG22" s="12"/>
      <c r="AH22" s="12"/>
      <c r="AI22" s="12"/>
      <c r="AJ22" s="12"/>
      <c r="AK22" s="12"/>
      <c r="AL22" s="12"/>
    </row>
    <row r="23" spans="1:38" ht="21" customHeight="1" thickBot="1">
      <c r="A23" s="448"/>
      <c r="B23" s="450"/>
      <c r="C23" s="452"/>
      <c r="D23" s="347"/>
      <c r="E23" s="339"/>
      <c r="F23" s="339"/>
      <c r="G23" s="441"/>
      <c r="H23" s="438"/>
      <c r="I23" s="347"/>
      <c r="J23" s="339"/>
      <c r="K23" s="339"/>
      <c r="L23" s="441"/>
      <c r="M23" s="438"/>
      <c r="N23" s="345" t="s">
        <v>250</v>
      </c>
      <c r="O23" s="339">
        <v>8</v>
      </c>
      <c r="P23" s="339">
        <v>118</v>
      </c>
      <c r="Q23" s="433"/>
      <c r="R23" s="436"/>
      <c r="S23" s="345"/>
      <c r="T23" s="339"/>
      <c r="U23" s="339"/>
      <c r="V23" s="441"/>
      <c r="W23" s="438"/>
      <c r="X23" s="345"/>
      <c r="Y23" s="339"/>
      <c r="Z23" s="339"/>
      <c r="AA23" s="444"/>
      <c r="AB23" s="446"/>
      <c r="AC23" s="12"/>
      <c r="AD23" s="12"/>
      <c r="AE23" s="12"/>
      <c r="AF23" s="12"/>
      <c r="AG23" s="12"/>
      <c r="AH23" s="12"/>
      <c r="AI23" s="12"/>
      <c r="AJ23" s="12"/>
      <c r="AK23" s="12"/>
      <c r="AL23" s="12"/>
    </row>
    <row r="24" spans="1:38" ht="18" customHeight="1">
      <c r="A24" s="447" t="s">
        <v>89</v>
      </c>
      <c r="B24" s="461">
        <v>29</v>
      </c>
      <c r="C24" s="477">
        <v>348</v>
      </c>
      <c r="D24" s="346"/>
      <c r="E24" s="340"/>
      <c r="F24" s="340"/>
      <c r="G24" s="439"/>
      <c r="H24" s="437"/>
      <c r="I24" s="346"/>
      <c r="J24" s="340"/>
      <c r="K24" s="340"/>
      <c r="L24" s="439"/>
      <c r="M24" s="437"/>
      <c r="N24" s="351"/>
      <c r="O24" s="340"/>
      <c r="P24" s="340"/>
      <c r="Q24" s="439"/>
      <c r="R24" s="437"/>
      <c r="S24" s="351" t="s">
        <v>190</v>
      </c>
      <c r="T24" s="340">
        <v>4</v>
      </c>
      <c r="U24" s="340">
        <v>48</v>
      </c>
      <c r="V24" s="431">
        <v>21</v>
      </c>
      <c r="W24" s="434">
        <v>252</v>
      </c>
      <c r="X24" s="351" t="s">
        <v>191</v>
      </c>
      <c r="Y24" s="340">
        <v>3</v>
      </c>
      <c r="Z24" s="340">
        <v>36</v>
      </c>
      <c r="AA24" s="431">
        <v>8</v>
      </c>
      <c r="AB24" s="434">
        <v>96</v>
      </c>
      <c r="AC24" s="12"/>
      <c r="AD24" s="12"/>
      <c r="AE24" s="12"/>
      <c r="AF24" s="12"/>
      <c r="AG24" s="12"/>
      <c r="AH24" s="12"/>
      <c r="AI24" s="12"/>
      <c r="AJ24" s="12"/>
      <c r="AK24" s="12"/>
      <c r="AL24" s="12"/>
    </row>
    <row r="25" spans="1:38" ht="18" customHeight="1">
      <c r="A25" s="464"/>
      <c r="B25" s="475"/>
      <c r="C25" s="478"/>
      <c r="D25" s="348"/>
      <c r="E25" s="109"/>
      <c r="F25" s="109"/>
      <c r="G25" s="440"/>
      <c r="H25" s="442"/>
      <c r="I25" s="348"/>
      <c r="J25" s="109"/>
      <c r="K25" s="109"/>
      <c r="L25" s="440"/>
      <c r="M25" s="442"/>
      <c r="N25" s="344"/>
      <c r="O25" s="109"/>
      <c r="P25" s="109"/>
      <c r="Q25" s="440"/>
      <c r="R25" s="442"/>
      <c r="S25" s="344" t="s">
        <v>192</v>
      </c>
      <c r="T25" s="109">
        <v>2</v>
      </c>
      <c r="U25" s="109">
        <v>24</v>
      </c>
      <c r="V25" s="432"/>
      <c r="W25" s="435"/>
      <c r="X25" s="344" t="s">
        <v>193</v>
      </c>
      <c r="Y25" s="109">
        <v>4</v>
      </c>
      <c r="Z25" s="109">
        <v>48</v>
      </c>
      <c r="AA25" s="432"/>
      <c r="AB25" s="435"/>
      <c r="AC25" s="12"/>
      <c r="AD25" s="12"/>
      <c r="AE25" s="12"/>
      <c r="AF25" s="12"/>
      <c r="AG25" s="12"/>
      <c r="AH25" s="12"/>
      <c r="AI25" s="12"/>
      <c r="AJ25" s="12"/>
      <c r="AK25" s="12"/>
      <c r="AL25" s="12"/>
    </row>
    <row r="26" spans="1:38" ht="15" customHeight="1">
      <c r="A26" s="464"/>
      <c r="B26" s="475"/>
      <c r="C26" s="478"/>
      <c r="D26" s="348"/>
      <c r="E26" s="109"/>
      <c r="F26" s="109"/>
      <c r="G26" s="440"/>
      <c r="H26" s="442"/>
      <c r="I26" s="348"/>
      <c r="J26" s="109"/>
      <c r="K26" s="109"/>
      <c r="L26" s="440"/>
      <c r="M26" s="442"/>
      <c r="N26" s="344"/>
      <c r="O26" s="109"/>
      <c r="P26" s="109"/>
      <c r="Q26" s="440"/>
      <c r="R26" s="442"/>
      <c r="S26" s="344" t="s">
        <v>194</v>
      </c>
      <c r="T26" s="109">
        <v>2</v>
      </c>
      <c r="U26" s="109">
        <v>24</v>
      </c>
      <c r="V26" s="432"/>
      <c r="W26" s="435"/>
      <c r="X26" s="344" t="s">
        <v>195</v>
      </c>
      <c r="Y26" s="109">
        <v>1</v>
      </c>
      <c r="Z26" s="109">
        <v>12</v>
      </c>
      <c r="AA26" s="432"/>
      <c r="AB26" s="435"/>
      <c r="AC26" s="12"/>
      <c r="AD26" s="12"/>
      <c r="AE26" s="12"/>
      <c r="AF26" s="12"/>
      <c r="AG26" s="12"/>
      <c r="AH26" s="12"/>
      <c r="AI26" s="12"/>
      <c r="AJ26" s="12"/>
      <c r="AK26" s="12"/>
      <c r="AL26" s="12"/>
    </row>
    <row r="27" spans="1:38" ht="18" customHeight="1">
      <c r="A27" s="464"/>
      <c r="B27" s="475"/>
      <c r="C27" s="478"/>
      <c r="D27" s="348"/>
      <c r="E27" s="109"/>
      <c r="F27" s="109"/>
      <c r="G27" s="440"/>
      <c r="H27" s="442"/>
      <c r="I27" s="348"/>
      <c r="J27" s="109"/>
      <c r="K27" s="109"/>
      <c r="L27" s="440"/>
      <c r="M27" s="442"/>
      <c r="N27" s="344"/>
      <c r="O27" s="109"/>
      <c r="P27" s="109"/>
      <c r="Q27" s="440"/>
      <c r="R27" s="442"/>
      <c r="S27" s="344" t="s">
        <v>196</v>
      </c>
      <c r="T27" s="109">
        <v>2</v>
      </c>
      <c r="U27" s="109">
        <v>24</v>
      </c>
      <c r="V27" s="432"/>
      <c r="W27" s="435"/>
      <c r="X27" s="344"/>
      <c r="Y27" s="109"/>
      <c r="Z27" s="109"/>
      <c r="AA27" s="432"/>
      <c r="AB27" s="435"/>
      <c r="AC27" s="12"/>
      <c r="AD27" s="12"/>
      <c r="AE27" s="12"/>
      <c r="AF27" s="12"/>
      <c r="AG27" s="12"/>
      <c r="AH27" s="12"/>
      <c r="AI27" s="12"/>
      <c r="AJ27" s="12"/>
      <c r="AK27" s="12"/>
      <c r="AL27" s="12"/>
    </row>
    <row r="28" spans="1:38" ht="15" customHeight="1">
      <c r="A28" s="464"/>
      <c r="B28" s="475"/>
      <c r="C28" s="478"/>
      <c r="D28" s="348"/>
      <c r="E28" s="109"/>
      <c r="F28" s="109"/>
      <c r="G28" s="440"/>
      <c r="H28" s="442"/>
      <c r="I28" s="348"/>
      <c r="J28" s="109"/>
      <c r="K28" s="109"/>
      <c r="L28" s="440"/>
      <c r="M28" s="442"/>
      <c r="N28" s="344"/>
      <c r="O28" s="109"/>
      <c r="P28" s="109"/>
      <c r="Q28" s="440"/>
      <c r="R28" s="442"/>
      <c r="S28" s="344" t="s">
        <v>197</v>
      </c>
      <c r="T28" s="109">
        <v>2</v>
      </c>
      <c r="U28" s="109">
        <v>24</v>
      </c>
      <c r="V28" s="432"/>
      <c r="W28" s="435"/>
      <c r="X28" s="344"/>
      <c r="Y28" s="109"/>
      <c r="Z28" s="109"/>
      <c r="AA28" s="432"/>
      <c r="AB28" s="435"/>
      <c r="AC28" s="12"/>
      <c r="AD28" s="12"/>
      <c r="AE28" s="12"/>
      <c r="AF28" s="12"/>
      <c r="AG28" s="12"/>
      <c r="AH28" s="12"/>
      <c r="AI28" s="12"/>
      <c r="AJ28" s="12"/>
      <c r="AK28" s="12"/>
      <c r="AL28" s="12"/>
    </row>
    <row r="29" spans="1:38" ht="28.5" customHeight="1">
      <c r="A29" s="464"/>
      <c r="B29" s="475"/>
      <c r="C29" s="478"/>
      <c r="D29" s="348"/>
      <c r="E29" s="109"/>
      <c r="F29" s="109"/>
      <c r="G29" s="440"/>
      <c r="H29" s="442"/>
      <c r="I29" s="348"/>
      <c r="J29" s="109"/>
      <c r="K29" s="109"/>
      <c r="L29" s="440"/>
      <c r="M29" s="442"/>
      <c r="N29" s="344"/>
      <c r="O29" s="109"/>
      <c r="P29" s="109"/>
      <c r="Q29" s="440"/>
      <c r="R29" s="442"/>
      <c r="S29" s="344" t="s">
        <v>198</v>
      </c>
      <c r="T29" s="109">
        <v>1</v>
      </c>
      <c r="U29" s="109">
        <v>12</v>
      </c>
      <c r="V29" s="432"/>
      <c r="W29" s="435"/>
      <c r="X29" s="344"/>
      <c r="Y29" s="109"/>
      <c r="Z29" s="109"/>
      <c r="AA29" s="432"/>
      <c r="AB29" s="435"/>
      <c r="AC29" s="12"/>
      <c r="AD29" s="12"/>
      <c r="AE29" s="12"/>
      <c r="AF29" s="12"/>
      <c r="AG29" s="12"/>
      <c r="AH29" s="12"/>
      <c r="AI29" s="12"/>
      <c r="AJ29" s="12"/>
      <c r="AK29" s="12"/>
      <c r="AL29" s="12"/>
    </row>
    <row r="30" spans="1:38" ht="15" customHeight="1">
      <c r="A30" s="464"/>
      <c r="B30" s="475"/>
      <c r="C30" s="478"/>
      <c r="D30" s="348"/>
      <c r="E30" s="109"/>
      <c r="F30" s="109"/>
      <c r="G30" s="440"/>
      <c r="H30" s="442"/>
      <c r="I30" s="348"/>
      <c r="J30" s="109"/>
      <c r="K30" s="109"/>
      <c r="L30" s="440"/>
      <c r="M30" s="442"/>
      <c r="N30" s="344"/>
      <c r="O30" s="109"/>
      <c r="P30" s="109"/>
      <c r="Q30" s="440"/>
      <c r="R30" s="442"/>
      <c r="S30" s="344" t="s">
        <v>199</v>
      </c>
      <c r="T30" s="109">
        <v>1</v>
      </c>
      <c r="U30" s="109">
        <v>12</v>
      </c>
      <c r="V30" s="432"/>
      <c r="W30" s="435"/>
      <c r="X30" s="344"/>
      <c r="Y30" s="109"/>
      <c r="Z30" s="109"/>
      <c r="AA30" s="432"/>
      <c r="AB30" s="435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  <row r="31" spans="1:38" ht="18" customHeight="1">
      <c r="A31" s="464"/>
      <c r="B31" s="475"/>
      <c r="C31" s="478"/>
      <c r="D31" s="348"/>
      <c r="E31" s="109"/>
      <c r="F31" s="109"/>
      <c r="G31" s="440"/>
      <c r="H31" s="442"/>
      <c r="I31" s="348"/>
      <c r="J31" s="109"/>
      <c r="K31" s="109"/>
      <c r="L31" s="440"/>
      <c r="M31" s="442"/>
      <c r="N31" s="344"/>
      <c r="O31" s="109"/>
      <c r="P31" s="109"/>
      <c r="Q31" s="440"/>
      <c r="R31" s="442"/>
      <c r="S31" s="344" t="s">
        <v>200</v>
      </c>
      <c r="T31" s="109">
        <v>2</v>
      </c>
      <c r="U31" s="109">
        <v>24</v>
      </c>
      <c r="V31" s="432"/>
      <c r="W31" s="435"/>
      <c r="X31" s="344"/>
      <c r="Y31" s="109"/>
      <c r="Z31" s="109"/>
      <c r="AA31" s="432"/>
      <c r="AB31" s="435"/>
      <c r="AC31" s="12"/>
      <c r="AD31" s="12"/>
      <c r="AE31" s="12"/>
      <c r="AF31" s="12"/>
      <c r="AG31" s="12"/>
      <c r="AH31" s="12"/>
      <c r="AI31" s="12"/>
      <c r="AJ31" s="12"/>
      <c r="AK31" s="12"/>
      <c r="AL31" s="12"/>
    </row>
    <row r="32" spans="1:38" ht="18" customHeight="1">
      <c r="A32" s="464"/>
      <c r="B32" s="475"/>
      <c r="C32" s="478"/>
      <c r="D32" s="348"/>
      <c r="E32" s="109"/>
      <c r="F32" s="109"/>
      <c r="G32" s="440"/>
      <c r="H32" s="442"/>
      <c r="I32" s="348"/>
      <c r="J32" s="109"/>
      <c r="K32" s="109"/>
      <c r="L32" s="440"/>
      <c r="M32" s="442"/>
      <c r="N32" s="344"/>
      <c r="O32" s="109"/>
      <c r="P32" s="109"/>
      <c r="Q32" s="440"/>
      <c r="R32" s="442"/>
      <c r="S32" s="344" t="s">
        <v>201</v>
      </c>
      <c r="T32" s="109">
        <v>1</v>
      </c>
      <c r="U32" s="109">
        <v>12</v>
      </c>
      <c r="V32" s="432"/>
      <c r="W32" s="435"/>
      <c r="X32" s="344"/>
      <c r="Y32" s="109"/>
      <c r="Z32" s="109"/>
      <c r="AA32" s="432"/>
      <c r="AB32" s="435"/>
      <c r="AC32" s="12"/>
      <c r="AD32" s="12"/>
      <c r="AE32" s="12"/>
      <c r="AF32" s="12"/>
      <c r="AG32" s="12"/>
      <c r="AH32" s="12"/>
      <c r="AI32" s="12"/>
      <c r="AJ32" s="12"/>
      <c r="AK32" s="12"/>
      <c r="AL32" s="12"/>
    </row>
    <row r="33" spans="1:38" ht="18" customHeight="1">
      <c r="A33" s="464"/>
      <c r="B33" s="475"/>
      <c r="C33" s="478"/>
      <c r="D33" s="348"/>
      <c r="E33" s="109"/>
      <c r="F33" s="109"/>
      <c r="G33" s="440"/>
      <c r="H33" s="442"/>
      <c r="I33" s="348"/>
      <c r="J33" s="109"/>
      <c r="K33" s="109"/>
      <c r="L33" s="440"/>
      <c r="M33" s="442"/>
      <c r="N33" s="344"/>
      <c r="O33" s="109"/>
      <c r="P33" s="109"/>
      <c r="Q33" s="440"/>
      <c r="R33" s="442"/>
      <c r="S33" s="344" t="s">
        <v>202</v>
      </c>
      <c r="T33" s="109">
        <v>3</v>
      </c>
      <c r="U33" s="109">
        <v>36</v>
      </c>
      <c r="V33" s="432"/>
      <c r="W33" s="435"/>
      <c r="X33" s="344"/>
      <c r="Y33" s="109"/>
      <c r="Z33" s="109"/>
      <c r="AA33" s="432"/>
      <c r="AB33" s="435"/>
      <c r="AC33" s="12"/>
      <c r="AD33" s="12"/>
      <c r="AE33" s="12"/>
      <c r="AF33" s="12"/>
      <c r="AG33" s="12"/>
      <c r="AH33" s="12"/>
      <c r="AI33" s="12"/>
      <c r="AJ33" s="12"/>
      <c r="AK33" s="12"/>
      <c r="AL33" s="12"/>
    </row>
    <row r="34" spans="1:38" ht="21" customHeight="1" thickBot="1">
      <c r="A34" s="448"/>
      <c r="B34" s="476"/>
      <c r="C34" s="479"/>
      <c r="D34" s="347"/>
      <c r="E34" s="339"/>
      <c r="F34" s="339"/>
      <c r="G34" s="441"/>
      <c r="H34" s="438"/>
      <c r="I34" s="347"/>
      <c r="J34" s="339"/>
      <c r="K34" s="339"/>
      <c r="L34" s="441"/>
      <c r="M34" s="438"/>
      <c r="N34" s="345"/>
      <c r="O34" s="339"/>
      <c r="P34" s="339"/>
      <c r="Q34" s="441"/>
      <c r="R34" s="438"/>
      <c r="S34" s="345" t="s">
        <v>203</v>
      </c>
      <c r="T34" s="339">
        <v>1</v>
      </c>
      <c r="U34" s="339">
        <v>12</v>
      </c>
      <c r="V34" s="433"/>
      <c r="W34" s="436"/>
      <c r="X34" s="345"/>
      <c r="Y34" s="339"/>
      <c r="Z34" s="339"/>
      <c r="AA34" s="433"/>
      <c r="AB34" s="436"/>
      <c r="AC34" s="12"/>
      <c r="AD34" s="12"/>
      <c r="AE34" s="12"/>
      <c r="AF34" s="12"/>
      <c r="AG34" s="12"/>
      <c r="AH34" s="12"/>
      <c r="AI34" s="12"/>
      <c r="AJ34" s="12"/>
      <c r="AK34" s="12"/>
      <c r="AL34" s="12"/>
    </row>
    <row r="35" spans="1:38" ht="15" customHeight="1">
      <c r="A35" s="480" t="s">
        <v>88</v>
      </c>
      <c r="B35" s="461">
        <v>70</v>
      </c>
      <c r="C35" s="451">
        <v>796</v>
      </c>
      <c r="D35" s="346"/>
      <c r="E35" s="340"/>
      <c r="F35" s="340"/>
      <c r="G35" s="439"/>
      <c r="H35" s="437"/>
      <c r="I35" s="346" t="s">
        <v>183</v>
      </c>
      <c r="J35" s="340">
        <v>3</v>
      </c>
      <c r="K35" s="340">
        <v>30</v>
      </c>
      <c r="L35" s="431">
        <v>9</v>
      </c>
      <c r="M35" s="434">
        <v>90</v>
      </c>
      <c r="N35" s="351" t="s">
        <v>204</v>
      </c>
      <c r="O35" s="340">
        <v>6</v>
      </c>
      <c r="P35" s="340">
        <v>60</v>
      </c>
      <c r="Q35" s="431">
        <v>54</v>
      </c>
      <c r="R35" s="434">
        <v>636</v>
      </c>
      <c r="S35" s="351"/>
      <c r="T35" s="340"/>
      <c r="U35" s="340"/>
      <c r="V35" s="439"/>
      <c r="W35" s="437"/>
      <c r="X35" s="351" t="s">
        <v>205</v>
      </c>
      <c r="Y35" s="340">
        <v>2</v>
      </c>
      <c r="Z35" s="340">
        <v>20</v>
      </c>
      <c r="AA35" s="431">
        <v>4</v>
      </c>
      <c r="AB35" s="434">
        <v>40</v>
      </c>
      <c r="AC35" s="12"/>
      <c r="AD35" s="12"/>
      <c r="AE35" s="12"/>
      <c r="AF35" s="12"/>
      <c r="AG35" s="12"/>
      <c r="AH35" s="12"/>
      <c r="AI35" s="12"/>
      <c r="AJ35" s="12"/>
      <c r="AK35" s="12"/>
      <c r="AL35" s="12"/>
    </row>
    <row r="36" spans="1:38" ht="15" customHeight="1">
      <c r="A36" s="481"/>
      <c r="B36" s="475"/>
      <c r="C36" s="483"/>
      <c r="D36" s="348"/>
      <c r="E36" s="109"/>
      <c r="F36" s="109"/>
      <c r="G36" s="440"/>
      <c r="H36" s="442"/>
      <c r="I36" s="348" t="s">
        <v>206</v>
      </c>
      <c r="J36" s="109">
        <v>3</v>
      </c>
      <c r="K36" s="109">
        <v>30</v>
      </c>
      <c r="L36" s="432"/>
      <c r="M36" s="435"/>
      <c r="N36" s="344" t="s">
        <v>207</v>
      </c>
      <c r="O36" s="109">
        <v>4</v>
      </c>
      <c r="P36" s="109">
        <v>96</v>
      </c>
      <c r="Q36" s="432"/>
      <c r="R36" s="435"/>
      <c r="S36" s="344"/>
      <c r="T36" s="109"/>
      <c r="U36" s="109"/>
      <c r="V36" s="440"/>
      <c r="W36" s="442"/>
      <c r="X36" s="344" t="s">
        <v>208</v>
      </c>
      <c r="Y36" s="109">
        <v>2</v>
      </c>
      <c r="Z36" s="109">
        <v>20</v>
      </c>
      <c r="AA36" s="432"/>
      <c r="AB36" s="435"/>
      <c r="AC36" s="12"/>
      <c r="AD36" s="12"/>
      <c r="AE36" s="12"/>
      <c r="AF36" s="12"/>
      <c r="AG36" s="12"/>
      <c r="AH36" s="12"/>
      <c r="AI36" s="12"/>
      <c r="AJ36" s="12"/>
      <c r="AK36" s="12"/>
      <c r="AL36" s="12"/>
    </row>
    <row r="37" spans="1:38" ht="15" customHeight="1">
      <c r="A37" s="481"/>
      <c r="B37" s="475"/>
      <c r="C37" s="483"/>
      <c r="D37" s="348"/>
      <c r="E37" s="109"/>
      <c r="F37" s="109"/>
      <c r="G37" s="440"/>
      <c r="H37" s="442"/>
      <c r="I37" s="348" t="s">
        <v>209</v>
      </c>
      <c r="J37" s="109">
        <v>3</v>
      </c>
      <c r="K37" s="109">
        <v>30</v>
      </c>
      <c r="L37" s="432"/>
      <c r="M37" s="435"/>
      <c r="N37" s="344" t="s">
        <v>210</v>
      </c>
      <c r="O37" s="109">
        <v>4</v>
      </c>
      <c r="P37" s="109">
        <v>80</v>
      </c>
      <c r="Q37" s="432"/>
      <c r="R37" s="435"/>
      <c r="S37" s="344"/>
      <c r="T37" s="109"/>
      <c r="U37" s="109"/>
      <c r="V37" s="440"/>
      <c r="W37" s="442"/>
      <c r="X37" s="344"/>
      <c r="Y37" s="109"/>
      <c r="Z37" s="109"/>
      <c r="AA37" s="432"/>
      <c r="AB37" s="435"/>
      <c r="AC37" s="12"/>
      <c r="AD37" s="12"/>
      <c r="AE37" s="12"/>
      <c r="AF37" s="12"/>
      <c r="AG37" s="12"/>
      <c r="AH37" s="12"/>
      <c r="AI37" s="12"/>
      <c r="AJ37" s="12"/>
      <c r="AK37" s="12"/>
      <c r="AL37" s="12"/>
    </row>
    <row r="38" spans="1:38" ht="15" customHeight="1">
      <c r="A38" s="481"/>
      <c r="B38" s="475"/>
      <c r="C38" s="483"/>
      <c r="D38" s="348"/>
      <c r="E38" s="109"/>
      <c r="F38" s="109"/>
      <c r="G38" s="440"/>
      <c r="H38" s="442"/>
      <c r="I38" s="348"/>
      <c r="J38" s="109"/>
      <c r="K38" s="109"/>
      <c r="L38" s="432"/>
      <c r="M38" s="435"/>
      <c r="N38" s="344" t="s">
        <v>263</v>
      </c>
      <c r="O38" s="109">
        <v>3</v>
      </c>
      <c r="P38" s="109">
        <v>30</v>
      </c>
      <c r="Q38" s="432"/>
      <c r="R38" s="435"/>
      <c r="S38" s="344"/>
      <c r="T38" s="109"/>
      <c r="U38" s="109"/>
      <c r="V38" s="440"/>
      <c r="W38" s="442"/>
      <c r="X38" s="344"/>
      <c r="Y38" s="109"/>
      <c r="Z38" s="109"/>
      <c r="AA38" s="432"/>
      <c r="AB38" s="435"/>
      <c r="AC38" s="12"/>
      <c r="AD38" s="12"/>
      <c r="AE38" s="12"/>
      <c r="AF38" s="12"/>
      <c r="AG38" s="12"/>
      <c r="AH38" s="12"/>
      <c r="AI38" s="12"/>
      <c r="AJ38" s="12"/>
      <c r="AK38" s="12"/>
      <c r="AL38" s="12"/>
    </row>
    <row r="39" spans="1:38" ht="15" customHeight="1">
      <c r="A39" s="481"/>
      <c r="B39" s="475"/>
      <c r="C39" s="483"/>
      <c r="D39" s="348"/>
      <c r="E39" s="109"/>
      <c r="F39" s="109"/>
      <c r="G39" s="440"/>
      <c r="H39" s="442"/>
      <c r="I39" s="348"/>
      <c r="J39" s="109"/>
      <c r="K39" s="109"/>
      <c r="L39" s="432"/>
      <c r="M39" s="435"/>
      <c r="N39" s="344" t="s">
        <v>211</v>
      </c>
      <c r="O39" s="109">
        <v>3</v>
      </c>
      <c r="P39" s="109">
        <v>30</v>
      </c>
      <c r="Q39" s="432"/>
      <c r="R39" s="435"/>
      <c r="S39" s="344"/>
      <c r="T39" s="109"/>
      <c r="U39" s="109"/>
      <c r="V39" s="440"/>
      <c r="W39" s="442"/>
      <c r="X39" s="344"/>
      <c r="Y39" s="109"/>
      <c r="Z39" s="109"/>
      <c r="AA39" s="432"/>
      <c r="AB39" s="435"/>
      <c r="AC39" s="12"/>
      <c r="AD39" s="12"/>
      <c r="AE39" s="12"/>
      <c r="AF39" s="12"/>
      <c r="AG39" s="12"/>
      <c r="AH39" s="12"/>
      <c r="AI39" s="12"/>
      <c r="AJ39" s="12"/>
      <c r="AK39" s="12"/>
      <c r="AL39" s="12"/>
    </row>
    <row r="40" spans="1:38" ht="15" customHeight="1">
      <c r="A40" s="481"/>
      <c r="B40" s="475"/>
      <c r="C40" s="483"/>
      <c r="D40" s="348"/>
      <c r="E40" s="109"/>
      <c r="F40" s="109"/>
      <c r="G40" s="440"/>
      <c r="H40" s="442"/>
      <c r="I40" s="348"/>
      <c r="J40" s="109"/>
      <c r="K40" s="109"/>
      <c r="L40" s="432"/>
      <c r="M40" s="435"/>
      <c r="N40" s="344" t="s">
        <v>212</v>
      </c>
      <c r="O40" s="109">
        <v>3</v>
      </c>
      <c r="P40" s="109">
        <v>30</v>
      </c>
      <c r="Q40" s="432"/>
      <c r="R40" s="435"/>
      <c r="S40" s="344"/>
      <c r="T40" s="109"/>
      <c r="U40" s="109"/>
      <c r="V40" s="440"/>
      <c r="W40" s="442"/>
      <c r="X40" s="344"/>
      <c r="Y40" s="109"/>
      <c r="Z40" s="109"/>
      <c r="AA40" s="432"/>
      <c r="AB40" s="435"/>
      <c r="AC40" s="12"/>
      <c r="AD40" s="12"/>
      <c r="AE40" s="12"/>
      <c r="AF40" s="12"/>
      <c r="AG40" s="12"/>
      <c r="AH40" s="12"/>
      <c r="AI40" s="12"/>
      <c r="AJ40" s="12"/>
      <c r="AK40" s="12"/>
      <c r="AL40" s="12"/>
    </row>
    <row r="41" spans="1:38" ht="15" customHeight="1">
      <c r="A41" s="481"/>
      <c r="B41" s="475"/>
      <c r="C41" s="483"/>
      <c r="D41" s="348"/>
      <c r="E41" s="109"/>
      <c r="F41" s="109"/>
      <c r="G41" s="440"/>
      <c r="H41" s="442"/>
      <c r="I41" s="348"/>
      <c r="J41" s="109"/>
      <c r="K41" s="109"/>
      <c r="L41" s="432"/>
      <c r="M41" s="435"/>
      <c r="N41" s="344" t="s">
        <v>213</v>
      </c>
      <c r="O41" s="109">
        <v>2</v>
      </c>
      <c r="P41" s="109">
        <v>20</v>
      </c>
      <c r="Q41" s="432"/>
      <c r="R41" s="435"/>
      <c r="S41" s="344"/>
      <c r="T41" s="109"/>
      <c r="U41" s="109"/>
      <c r="V41" s="440"/>
      <c r="W41" s="442"/>
      <c r="X41" s="344"/>
      <c r="Y41" s="109"/>
      <c r="Z41" s="109"/>
      <c r="AA41" s="432"/>
      <c r="AB41" s="435"/>
      <c r="AC41" s="12"/>
      <c r="AD41" s="12"/>
      <c r="AE41" s="12"/>
      <c r="AF41" s="12"/>
      <c r="AG41" s="12"/>
      <c r="AH41" s="12"/>
      <c r="AI41" s="12"/>
      <c r="AJ41" s="12"/>
      <c r="AK41" s="12"/>
      <c r="AL41" s="12"/>
    </row>
    <row r="42" spans="1:38" ht="15" customHeight="1">
      <c r="A42" s="481"/>
      <c r="B42" s="475"/>
      <c r="C42" s="483"/>
      <c r="D42" s="348"/>
      <c r="E42" s="109"/>
      <c r="F42" s="109"/>
      <c r="G42" s="440"/>
      <c r="H42" s="442"/>
      <c r="I42" s="348"/>
      <c r="J42" s="109"/>
      <c r="K42" s="109"/>
      <c r="L42" s="432"/>
      <c r="M42" s="435"/>
      <c r="N42" s="344" t="s">
        <v>214</v>
      </c>
      <c r="O42" s="109">
        <v>2</v>
      </c>
      <c r="P42" s="109">
        <v>20</v>
      </c>
      <c r="Q42" s="432"/>
      <c r="R42" s="435"/>
      <c r="S42" s="344"/>
      <c r="T42" s="109"/>
      <c r="U42" s="109"/>
      <c r="V42" s="440"/>
      <c r="W42" s="442"/>
      <c r="X42" s="344"/>
      <c r="Y42" s="109"/>
      <c r="Z42" s="109"/>
      <c r="AA42" s="432"/>
      <c r="AB42" s="435"/>
      <c r="AC42" s="12"/>
      <c r="AD42" s="12"/>
      <c r="AE42" s="12"/>
      <c r="AF42" s="12"/>
      <c r="AG42" s="12"/>
      <c r="AH42" s="12"/>
      <c r="AI42" s="12"/>
      <c r="AJ42" s="12"/>
      <c r="AK42" s="12"/>
      <c r="AL42" s="12"/>
    </row>
    <row r="43" spans="1:38" ht="15" customHeight="1">
      <c r="A43" s="481"/>
      <c r="B43" s="475"/>
      <c r="C43" s="483"/>
      <c r="D43" s="348"/>
      <c r="E43" s="109"/>
      <c r="F43" s="109"/>
      <c r="G43" s="440"/>
      <c r="H43" s="442"/>
      <c r="I43" s="348"/>
      <c r="J43" s="109"/>
      <c r="K43" s="109"/>
      <c r="L43" s="432"/>
      <c r="M43" s="435"/>
      <c r="N43" s="344" t="s">
        <v>215</v>
      </c>
      <c r="O43" s="109">
        <v>3</v>
      </c>
      <c r="P43" s="109">
        <v>30</v>
      </c>
      <c r="Q43" s="432"/>
      <c r="R43" s="435"/>
      <c r="S43" s="344"/>
      <c r="T43" s="109"/>
      <c r="U43" s="109"/>
      <c r="V43" s="440"/>
      <c r="W43" s="442"/>
      <c r="X43" s="344"/>
      <c r="Y43" s="109"/>
      <c r="Z43" s="109"/>
      <c r="AA43" s="432"/>
      <c r="AB43" s="435"/>
      <c r="AC43" s="12"/>
      <c r="AD43" s="12"/>
      <c r="AE43" s="12"/>
      <c r="AF43" s="12"/>
      <c r="AG43" s="12"/>
      <c r="AH43" s="12"/>
      <c r="AI43" s="12"/>
      <c r="AJ43" s="12"/>
      <c r="AK43" s="12"/>
      <c r="AL43" s="12"/>
    </row>
    <row r="44" spans="1:38" ht="15" customHeight="1">
      <c r="A44" s="481"/>
      <c r="B44" s="475"/>
      <c r="C44" s="483"/>
      <c r="D44" s="348"/>
      <c r="E44" s="109"/>
      <c r="F44" s="109"/>
      <c r="G44" s="440"/>
      <c r="H44" s="442"/>
      <c r="I44" s="348"/>
      <c r="J44" s="109"/>
      <c r="K44" s="109"/>
      <c r="L44" s="432"/>
      <c r="M44" s="435"/>
      <c r="N44" s="344" t="s">
        <v>216</v>
      </c>
      <c r="O44" s="109">
        <v>3</v>
      </c>
      <c r="P44" s="109">
        <v>30</v>
      </c>
      <c r="Q44" s="432"/>
      <c r="R44" s="435"/>
      <c r="S44" s="344"/>
      <c r="T44" s="109"/>
      <c r="U44" s="109"/>
      <c r="V44" s="440"/>
      <c r="W44" s="442"/>
      <c r="X44" s="344"/>
      <c r="Y44" s="109"/>
      <c r="Z44" s="109"/>
      <c r="AA44" s="432"/>
      <c r="AB44" s="435"/>
      <c r="AC44" s="12"/>
      <c r="AD44" s="12"/>
      <c r="AE44" s="12"/>
      <c r="AF44" s="12"/>
      <c r="AG44" s="12"/>
      <c r="AH44" s="12"/>
      <c r="AI44" s="12"/>
      <c r="AJ44" s="12"/>
      <c r="AK44" s="12"/>
      <c r="AL44" s="12"/>
    </row>
    <row r="45" spans="1:38" ht="15" customHeight="1">
      <c r="A45" s="481"/>
      <c r="B45" s="475"/>
      <c r="C45" s="483"/>
      <c r="D45" s="348"/>
      <c r="E45" s="109"/>
      <c r="F45" s="109"/>
      <c r="G45" s="440"/>
      <c r="H45" s="442"/>
      <c r="I45" s="348"/>
      <c r="J45" s="109"/>
      <c r="K45" s="109"/>
      <c r="L45" s="432"/>
      <c r="M45" s="435"/>
      <c r="N45" s="344" t="s">
        <v>217</v>
      </c>
      <c r="O45" s="109">
        <v>3</v>
      </c>
      <c r="P45" s="109">
        <v>30</v>
      </c>
      <c r="Q45" s="432"/>
      <c r="R45" s="435"/>
      <c r="S45" s="344"/>
      <c r="T45" s="109"/>
      <c r="U45" s="109"/>
      <c r="V45" s="440"/>
      <c r="W45" s="442"/>
      <c r="X45" s="344"/>
      <c r="Y45" s="109"/>
      <c r="Z45" s="109"/>
      <c r="AA45" s="432"/>
      <c r="AB45" s="435"/>
      <c r="AC45" s="12"/>
      <c r="AD45" s="12"/>
      <c r="AE45" s="12"/>
      <c r="AF45" s="12"/>
      <c r="AG45" s="12"/>
      <c r="AH45" s="12"/>
      <c r="AI45" s="12"/>
      <c r="AJ45" s="12"/>
      <c r="AK45" s="12"/>
      <c r="AL45" s="12"/>
    </row>
    <row r="46" spans="1:38" ht="15" customHeight="1">
      <c r="A46" s="481"/>
      <c r="B46" s="475"/>
      <c r="C46" s="483"/>
      <c r="D46" s="348"/>
      <c r="E46" s="109"/>
      <c r="F46" s="109"/>
      <c r="G46" s="440"/>
      <c r="H46" s="442"/>
      <c r="I46" s="348"/>
      <c r="J46" s="109"/>
      <c r="K46" s="109"/>
      <c r="L46" s="432"/>
      <c r="M46" s="435"/>
      <c r="N46" s="344" t="s">
        <v>218</v>
      </c>
      <c r="O46" s="109">
        <v>3</v>
      </c>
      <c r="P46" s="109">
        <v>30</v>
      </c>
      <c r="Q46" s="432"/>
      <c r="R46" s="435"/>
      <c r="S46" s="344"/>
      <c r="T46" s="109"/>
      <c r="U46" s="109"/>
      <c r="V46" s="440"/>
      <c r="W46" s="442"/>
      <c r="X46" s="344"/>
      <c r="Y46" s="109"/>
      <c r="Z46" s="109"/>
      <c r="AA46" s="432"/>
      <c r="AB46" s="435"/>
    </row>
    <row r="47" spans="1:38" ht="15" customHeight="1">
      <c r="A47" s="481"/>
      <c r="B47" s="475"/>
      <c r="C47" s="483"/>
      <c r="D47" s="348"/>
      <c r="E47" s="109"/>
      <c r="F47" s="109"/>
      <c r="G47" s="440"/>
      <c r="H47" s="442"/>
      <c r="I47" s="348"/>
      <c r="J47" s="109"/>
      <c r="K47" s="109"/>
      <c r="L47" s="432"/>
      <c r="M47" s="435"/>
      <c r="N47" s="344" t="s">
        <v>219</v>
      </c>
      <c r="O47" s="109">
        <v>4</v>
      </c>
      <c r="P47" s="109">
        <v>40</v>
      </c>
      <c r="Q47" s="432"/>
      <c r="R47" s="435"/>
      <c r="S47" s="344"/>
      <c r="T47" s="109"/>
      <c r="U47" s="109"/>
      <c r="V47" s="440"/>
      <c r="W47" s="442"/>
      <c r="X47" s="344"/>
      <c r="Y47" s="109"/>
      <c r="Z47" s="109"/>
      <c r="AA47" s="432"/>
      <c r="AB47" s="435"/>
    </row>
    <row r="48" spans="1:38" ht="15" customHeight="1">
      <c r="A48" s="481"/>
      <c r="B48" s="475"/>
      <c r="C48" s="483"/>
      <c r="D48" s="348"/>
      <c r="E48" s="109"/>
      <c r="F48" s="109"/>
      <c r="G48" s="440"/>
      <c r="H48" s="442"/>
      <c r="I48" s="348"/>
      <c r="J48" s="109"/>
      <c r="K48" s="109"/>
      <c r="L48" s="432"/>
      <c r="M48" s="435"/>
      <c r="N48" s="344" t="s">
        <v>220</v>
      </c>
      <c r="O48" s="109">
        <v>3</v>
      </c>
      <c r="P48" s="109">
        <v>30</v>
      </c>
      <c r="Q48" s="432"/>
      <c r="R48" s="435"/>
      <c r="S48" s="344"/>
      <c r="T48" s="109"/>
      <c r="U48" s="109"/>
      <c r="V48" s="440"/>
      <c r="W48" s="442"/>
      <c r="X48" s="344"/>
      <c r="Y48" s="109"/>
      <c r="Z48" s="109"/>
      <c r="AA48" s="432"/>
      <c r="AB48" s="435"/>
    </row>
    <row r="49" spans="1:28" ht="15" customHeight="1">
      <c r="A49" s="481"/>
      <c r="B49" s="475"/>
      <c r="C49" s="483"/>
      <c r="D49" s="348"/>
      <c r="E49" s="109"/>
      <c r="F49" s="109"/>
      <c r="G49" s="440"/>
      <c r="H49" s="442"/>
      <c r="I49" s="348"/>
      <c r="J49" s="109"/>
      <c r="K49" s="109"/>
      <c r="L49" s="432"/>
      <c r="M49" s="435"/>
      <c r="N49" s="344" t="s">
        <v>221</v>
      </c>
      <c r="O49" s="109">
        <v>3</v>
      </c>
      <c r="P49" s="109">
        <v>30</v>
      </c>
      <c r="Q49" s="432"/>
      <c r="R49" s="435"/>
      <c r="S49" s="344"/>
      <c r="T49" s="109"/>
      <c r="U49" s="109"/>
      <c r="V49" s="440"/>
      <c r="W49" s="442"/>
      <c r="X49" s="344"/>
      <c r="Y49" s="109"/>
      <c r="Z49" s="109"/>
      <c r="AA49" s="432"/>
      <c r="AB49" s="435"/>
    </row>
    <row r="50" spans="1:28" ht="15" customHeight="1">
      <c r="A50" s="481"/>
      <c r="B50" s="475"/>
      <c r="C50" s="483"/>
      <c r="D50" s="348"/>
      <c r="E50" s="109"/>
      <c r="F50" s="109"/>
      <c r="G50" s="440"/>
      <c r="H50" s="442"/>
      <c r="I50" s="348"/>
      <c r="J50" s="109"/>
      <c r="K50" s="109"/>
      <c r="L50" s="432"/>
      <c r="M50" s="435"/>
      <c r="N50" s="344" t="s">
        <v>222</v>
      </c>
      <c r="O50" s="109">
        <v>4</v>
      </c>
      <c r="P50" s="109">
        <v>40</v>
      </c>
      <c r="Q50" s="432"/>
      <c r="R50" s="435"/>
      <c r="S50" s="344"/>
      <c r="T50" s="109"/>
      <c r="U50" s="109"/>
      <c r="V50" s="440"/>
      <c r="W50" s="442"/>
      <c r="X50" s="344"/>
      <c r="Y50" s="109"/>
      <c r="Z50" s="109"/>
      <c r="AA50" s="432"/>
      <c r="AB50" s="435"/>
    </row>
    <row r="51" spans="1:28" ht="31.5">
      <c r="A51" s="481"/>
      <c r="B51" s="475"/>
      <c r="C51" s="483"/>
      <c r="D51" s="348"/>
      <c r="E51" s="109"/>
      <c r="F51" s="109"/>
      <c r="G51" s="440"/>
      <c r="H51" s="442"/>
      <c r="I51" s="348"/>
      <c r="J51" s="109"/>
      <c r="K51" s="109"/>
      <c r="L51" s="432"/>
      <c r="M51" s="435"/>
      <c r="N51" s="344" t="s">
        <v>223</v>
      </c>
      <c r="O51" s="109">
        <v>2</v>
      </c>
      <c r="P51" s="109">
        <v>20</v>
      </c>
      <c r="Q51" s="432"/>
      <c r="R51" s="435"/>
      <c r="S51" s="344"/>
      <c r="T51" s="109"/>
      <c r="U51" s="109"/>
      <c r="V51" s="440"/>
      <c r="W51" s="442"/>
      <c r="X51" s="344"/>
      <c r="Y51" s="109"/>
      <c r="Z51" s="109"/>
      <c r="AA51" s="432"/>
      <c r="AB51" s="435"/>
    </row>
    <row r="52" spans="1:28" ht="17.25" customHeight="1" thickBot="1">
      <c r="A52" s="482"/>
      <c r="B52" s="476"/>
      <c r="C52" s="452"/>
      <c r="D52" s="347"/>
      <c r="E52" s="339"/>
      <c r="F52" s="339"/>
      <c r="G52" s="441"/>
      <c r="H52" s="438"/>
      <c r="I52" s="347"/>
      <c r="J52" s="339"/>
      <c r="K52" s="339"/>
      <c r="L52" s="433"/>
      <c r="M52" s="436"/>
      <c r="N52" s="345" t="s">
        <v>224</v>
      </c>
      <c r="O52" s="339">
        <v>2</v>
      </c>
      <c r="P52" s="339">
        <v>20</v>
      </c>
      <c r="Q52" s="433"/>
      <c r="R52" s="436"/>
      <c r="S52" s="345"/>
      <c r="T52" s="339"/>
      <c r="U52" s="339"/>
      <c r="V52" s="441"/>
      <c r="W52" s="438"/>
      <c r="X52" s="345"/>
      <c r="Y52" s="339"/>
      <c r="Z52" s="339"/>
      <c r="AA52" s="433"/>
      <c r="AB52" s="436"/>
    </row>
    <row r="53" spans="1:28" s="111" customFormat="1" ht="15" customHeight="1" thickBot="1">
      <c r="A53" s="357" t="s">
        <v>152</v>
      </c>
      <c r="B53" s="341">
        <f>SUM(B9:B52)</f>
        <v>141</v>
      </c>
      <c r="C53" s="343">
        <f>SUM(C9:C52)</f>
        <v>1666</v>
      </c>
      <c r="D53" s="349"/>
      <c r="E53" s="342">
        <f>SUM(E9:E52)</f>
        <v>9</v>
      </c>
      <c r="F53" s="342">
        <f>SUM(F9:F52)</f>
        <v>108</v>
      </c>
      <c r="G53" s="342">
        <f>SUM(G9:G52)</f>
        <v>9</v>
      </c>
      <c r="H53" s="350">
        <f>SUM(H9:H52)</f>
        <v>108</v>
      </c>
      <c r="I53" s="349"/>
      <c r="J53" s="342">
        <f>SUM(J9:J52)</f>
        <v>30</v>
      </c>
      <c r="K53" s="342">
        <f>SUM(K9:K52)</f>
        <v>343</v>
      </c>
      <c r="L53" s="342">
        <f>SUM(L9:L52)</f>
        <v>30</v>
      </c>
      <c r="M53" s="350">
        <f>SUM(M9:M52)</f>
        <v>342</v>
      </c>
      <c r="N53" s="352"/>
      <c r="O53" s="342">
        <f>SUM(O9:O52)</f>
        <v>69</v>
      </c>
      <c r="P53" s="342">
        <f>SUM(P9:P52)</f>
        <v>828</v>
      </c>
      <c r="Q53" s="342">
        <f>SUM(Q9:Q52)</f>
        <v>66</v>
      </c>
      <c r="R53" s="350">
        <f>SUM(R9:R52)</f>
        <v>798</v>
      </c>
      <c r="S53" s="352"/>
      <c r="T53" s="342">
        <f>SUM(T9:T52)</f>
        <v>21</v>
      </c>
      <c r="U53" s="342">
        <f>SUM(U9:U52)</f>
        <v>252</v>
      </c>
      <c r="V53" s="342">
        <f>SUM(V9:V52)</f>
        <v>21</v>
      </c>
      <c r="W53" s="350">
        <f>SUM(W9:W52)</f>
        <v>252</v>
      </c>
      <c r="X53" s="352"/>
      <c r="Y53" s="342">
        <f>SUM(Y9:Y52)</f>
        <v>12</v>
      </c>
      <c r="Z53" s="342">
        <f>SUM(Z9:Z52)</f>
        <v>136</v>
      </c>
      <c r="AA53" s="342">
        <f>SUM(AA9:AA52)</f>
        <v>12</v>
      </c>
      <c r="AB53" s="350">
        <f>SUM(AB9:AB52)</f>
        <v>136</v>
      </c>
    </row>
    <row r="54" spans="1:28" ht="15" customHeight="1">
      <c r="A54" s="101"/>
      <c r="B54" s="101"/>
      <c r="C54" s="102"/>
      <c r="D54" s="101"/>
      <c r="E54" s="106"/>
      <c r="F54" s="106"/>
      <c r="G54" s="106"/>
      <c r="H54" s="106"/>
      <c r="I54" s="101"/>
      <c r="J54" s="106"/>
      <c r="K54" s="106"/>
      <c r="L54" s="106"/>
      <c r="M54" s="106"/>
      <c r="N54" s="103"/>
      <c r="O54" s="106"/>
      <c r="P54" s="106"/>
      <c r="Q54" s="106"/>
      <c r="R54" s="106"/>
      <c r="S54" s="103"/>
      <c r="T54" s="106"/>
      <c r="U54" s="106"/>
      <c r="V54" s="106"/>
      <c r="W54" s="106"/>
      <c r="X54" s="103"/>
      <c r="Y54" s="106"/>
      <c r="Z54" s="106"/>
    </row>
    <row r="55" spans="1:28" ht="15" customHeight="1">
      <c r="A55" s="101"/>
      <c r="B55" s="101"/>
      <c r="C55" s="102"/>
      <c r="D55" s="101"/>
      <c r="E55" s="106"/>
      <c r="F55" s="106"/>
      <c r="G55" s="106"/>
      <c r="H55" s="106"/>
      <c r="I55" s="101"/>
      <c r="J55" s="106"/>
      <c r="K55" s="106"/>
      <c r="L55" s="106"/>
      <c r="M55" s="106"/>
      <c r="N55" s="103"/>
      <c r="O55" s="106"/>
      <c r="P55" s="106"/>
      <c r="Q55" s="106"/>
      <c r="R55" s="106"/>
      <c r="S55" s="103"/>
      <c r="T55" s="106"/>
      <c r="U55" s="106"/>
      <c r="V55" s="106"/>
      <c r="W55" s="106"/>
      <c r="X55" s="103"/>
      <c r="Y55" s="106"/>
      <c r="Z55" s="106"/>
    </row>
    <row r="56" spans="1:28" ht="15" customHeight="1">
      <c r="A56" s="101"/>
      <c r="B56" s="101"/>
      <c r="C56" s="102"/>
      <c r="D56" s="101"/>
      <c r="E56" s="106"/>
      <c r="F56" s="106"/>
      <c r="G56" s="106"/>
      <c r="H56" s="106"/>
      <c r="I56" s="101"/>
      <c r="J56" s="106"/>
      <c r="K56" s="106"/>
      <c r="L56" s="106"/>
      <c r="M56" s="106"/>
      <c r="N56" s="103"/>
      <c r="O56" s="106"/>
      <c r="P56" s="106"/>
      <c r="Q56" s="106"/>
      <c r="R56" s="106"/>
      <c r="S56" s="103"/>
      <c r="T56" s="106"/>
      <c r="U56" s="106"/>
      <c r="V56" s="106"/>
      <c r="W56" s="106"/>
      <c r="X56" s="103"/>
      <c r="Y56" s="106"/>
      <c r="Z56" s="106"/>
    </row>
    <row r="57" spans="1:28" ht="15" customHeight="1"/>
    <row r="59" spans="1:28" ht="20.25">
      <c r="A59" s="474" t="s">
        <v>63</v>
      </c>
      <c r="B59" s="474"/>
      <c r="C59" s="474"/>
      <c r="D59" s="474"/>
      <c r="E59" s="474"/>
      <c r="F59" s="474"/>
      <c r="G59" s="136"/>
      <c r="H59" s="136"/>
      <c r="T59" s="361" t="s">
        <v>225</v>
      </c>
      <c r="U59" s="361"/>
      <c r="V59" s="135"/>
      <c r="W59" s="135"/>
    </row>
  </sheetData>
  <mergeCells count="62">
    <mergeCell ref="R9:R21"/>
    <mergeCell ref="V9:V21"/>
    <mergeCell ref="W9:W21"/>
    <mergeCell ref="AB9:AB21"/>
    <mergeCell ref="A59:F59"/>
    <mergeCell ref="B24:B34"/>
    <mergeCell ref="C24:C34"/>
    <mergeCell ref="A35:A52"/>
    <mergeCell ref="B35:B52"/>
    <mergeCell ref="C35:C52"/>
    <mergeCell ref="Q24:Q34"/>
    <mergeCell ref="M24:M34"/>
    <mergeCell ref="L24:L34"/>
    <mergeCell ref="G35:G52"/>
    <mergeCell ref="H35:H52"/>
    <mergeCell ref="A24:A34"/>
    <mergeCell ref="AA9:AA21"/>
    <mergeCell ref="S7:U7"/>
    <mergeCell ref="H9:H21"/>
    <mergeCell ref="L9:L21"/>
    <mergeCell ref="G22:G23"/>
    <mergeCell ref="H22:H23"/>
    <mergeCell ref="L22:L23"/>
    <mergeCell ref="X7:AB7"/>
    <mergeCell ref="M9:M21"/>
    <mergeCell ref="Q9:Q21"/>
    <mergeCell ref="A9:A21"/>
    <mergeCell ref="B9:B21"/>
    <mergeCell ref="C9:C21"/>
    <mergeCell ref="G9:G21"/>
    <mergeCell ref="H24:H34"/>
    <mergeCell ref="G24:G34"/>
    <mergeCell ref="A22:A23"/>
    <mergeCell ref="B22:B23"/>
    <mergeCell ref="C22:C23"/>
    <mergeCell ref="E4:P5"/>
    <mergeCell ref="A7:A8"/>
    <mergeCell ref="B7:B8"/>
    <mergeCell ref="C7:C8"/>
    <mergeCell ref="D7:H7"/>
    <mergeCell ref="I7:M7"/>
    <mergeCell ref="N7:R7"/>
    <mergeCell ref="AB35:AB52"/>
    <mergeCell ref="M22:M23"/>
    <mergeCell ref="Q22:Q23"/>
    <mergeCell ref="R22:R23"/>
    <mergeCell ref="V22:V23"/>
    <mergeCell ref="AA22:AA23"/>
    <mergeCell ref="AB22:AB23"/>
    <mergeCell ref="V24:V34"/>
    <mergeCell ref="W24:W34"/>
    <mergeCell ref="R24:R34"/>
    <mergeCell ref="AA24:AA34"/>
    <mergeCell ref="AB24:AB34"/>
    <mergeCell ref="W22:W23"/>
    <mergeCell ref="L35:L52"/>
    <mergeCell ref="M35:M52"/>
    <mergeCell ref="Q35:Q52"/>
    <mergeCell ref="R35:R52"/>
    <mergeCell ref="V35:V52"/>
    <mergeCell ref="W35:W52"/>
    <mergeCell ref="AA35:AA52"/>
  </mergeCells>
  <phoneticPr fontId="23" type="noConversion"/>
  <pageMargins left="0.7" right="0.7" top="0.75" bottom="0.75" header="0.3" footer="0.3"/>
  <pageSetup paperSize="9" scale="3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57"/>
  <sheetViews>
    <sheetView zoomScale="85" zoomScaleNormal="85" workbookViewId="0">
      <selection activeCell="AF8" sqref="AF8"/>
    </sheetView>
  </sheetViews>
  <sheetFormatPr defaultRowHeight="15"/>
  <cols>
    <col min="1" max="1" width="46" style="47" customWidth="1"/>
    <col min="2" max="2" width="8.140625" style="20" customWidth="1"/>
    <col min="3" max="3" width="15.140625" style="20" customWidth="1"/>
    <col min="4" max="4" width="10" style="20" customWidth="1"/>
    <col min="5" max="5" width="9.42578125" style="20" customWidth="1"/>
    <col min="6" max="6" width="7.7109375" style="20" customWidth="1"/>
    <col min="7" max="7" width="8.28515625" style="20" customWidth="1"/>
    <col min="8" max="8" width="8.140625" style="20" customWidth="1"/>
    <col min="9" max="9" width="8.5703125" style="20" customWidth="1"/>
    <col min="10" max="10" width="8.42578125" style="20" customWidth="1"/>
    <col min="11" max="11" width="8" style="20" customWidth="1"/>
    <col min="12" max="19" width="9.140625" style="20"/>
    <col min="20" max="20" width="8.7109375" style="20" customWidth="1"/>
    <col min="21" max="21" width="8.140625" style="20" customWidth="1"/>
    <col min="22" max="22" width="8.85546875" style="20" customWidth="1"/>
    <col min="23" max="23" width="8.5703125" style="20" customWidth="1"/>
    <col min="24" max="24" width="6.85546875" style="20" customWidth="1"/>
    <col min="25" max="25" width="7.28515625" style="20" customWidth="1"/>
    <col min="26" max="26" width="0" style="20" hidden="1" customWidth="1"/>
    <col min="27" max="27" width="7.28515625" style="20" customWidth="1"/>
    <col min="28" max="28" width="9.7109375" style="20" customWidth="1"/>
    <col min="29" max="16384" width="9.140625" style="20"/>
  </cols>
  <sheetData>
    <row r="1" spans="1:28" ht="26.25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</row>
    <row r="2" spans="1:28" s="17" customFormat="1" ht="27.75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10" t="s">
        <v>115</v>
      </c>
      <c r="V2" s="71"/>
      <c r="W2" s="71"/>
      <c r="X2" s="71"/>
      <c r="Y2" s="71"/>
      <c r="Z2" s="71"/>
      <c r="AA2" s="71"/>
      <c r="AB2" s="71"/>
    </row>
    <row r="3" spans="1:28" s="17" customFormat="1" ht="26.25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10" t="s">
        <v>61</v>
      </c>
      <c r="V3" s="71"/>
      <c r="W3" s="71"/>
      <c r="X3" s="71"/>
      <c r="Y3" s="71"/>
      <c r="Z3" s="71"/>
      <c r="AA3" s="71"/>
      <c r="AB3" s="71" t="s">
        <v>161</v>
      </c>
    </row>
    <row r="4" spans="1:28" s="17" customFormat="1" ht="28.5" customHeight="1">
      <c r="A4" s="2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47"/>
      <c r="N4" s="71"/>
      <c r="O4" s="71"/>
      <c r="P4" s="71"/>
      <c r="Q4" s="71"/>
      <c r="R4" s="71"/>
      <c r="S4" s="71"/>
      <c r="T4" s="71"/>
      <c r="U4" s="10" t="s">
        <v>62</v>
      </c>
      <c r="V4" s="71"/>
      <c r="W4" s="71"/>
      <c r="X4" s="71"/>
      <c r="Y4" s="71"/>
      <c r="Z4" s="71"/>
      <c r="AA4" s="71"/>
      <c r="AB4" s="71"/>
    </row>
    <row r="5" spans="1:28" s="17" customFormat="1" ht="23.25" customHeight="1">
      <c r="A5" s="2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10"/>
      <c r="V5" s="71"/>
      <c r="W5" s="71"/>
      <c r="X5" s="71"/>
      <c r="Y5" s="71"/>
      <c r="Z5" s="71"/>
      <c r="AA5" s="71"/>
      <c r="AB5" s="71"/>
    </row>
    <row r="6" spans="1:28" s="17" customFormat="1" ht="23.25" customHeight="1">
      <c r="A6" s="72"/>
      <c r="B6" s="375" t="s">
        <v>116</v>
      </c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5"/>
      <c r="T6" s="375"/>
      <c r="U6" s="375"/>
      <c r="V6" s="375"/>
      <c r="W6" s="375"/>
      <c r="X6" s="375"/>
      <c r="Y6" s="375"/>
      <c r="Z6" s="375"/>
      <c r="AA6" s="375"/>
      <c r="AB6" s="375"/>
    </row>
    <row r="7" spans="1:28" customFormat="1" ht="20.25">
      <c r="A7" s="72"/>
      <c r="B7" s="401" t="s">
        <v>113</v>
      </c>
      <c r="C7" s="401"/>
      <c r="D7" s="401"/>
      <c r="E7" s="401"/>
      <c r="F7" s="401"/>
      <c r="G7" s="401"/>
      <c r="H7" s="401"/>
      <c r="I7" s="401"/>
      <c r="J7" s="401"/>
      <c r="K7" s="401"/>
      <c r="L7" s="401"/>
      <c r="M7" s="401"/>
      <c r="N7" s="401"/>
      <c r="O7" s="401"/>
      <c r="P7" s="401"/>
      <c r="Q7" s="401"/>
      <c r="R7" s="401"/>
      <c r="S7" s="401"/>
      <c r="T7" s="401"/>
      <c r="U7" s="401"/>
      <c r="V7" s="401"/>
      <c r="W7" s="401"/>
      <c r="X7" s="401"/>
      <c r="Y7" s="401"/>
      <c r="Z7" s="401"/>
      <c r="AA7" s="401"/>
      <c r="AB7" s="401"/>
    </row>
    <row r="8" spans="1:28" customFormat="1" ht="21" customHeight="1">
      <c r="A8" s="72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customFormat="1" ht="21" customHeight="1" thickBot="1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</row>
    <row r="10" spans="1:28" s="17" customFormat="1" ht="24.75" customHeight="1">
      <c r="A10" s="484" t="s">
        <v>117</v>
      </c>
      <c r="B10" s="486" t="s">
        <v>118</v>
      </c>
      <c r="C10" s="486"/>
      <c r="D10" s="486"/>
      <c r="E10" s="486"/>
      <c r="F10" s="486"/>
      <c r="G10" s="486"/>
      <c r="H10" s="486" t="s">
        <v>119</v>
      </c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8"/>
    </row>
    <row r="11" spans="1:28" s="17" customFormat="1" ht="27" customHeight="1">
      <c r="A11" s="485"/>
      <c r="B11" s="487"/>
      <c r="C11" s="487"/>
      <c r="D11" s="487"/>
      <c r="E11" s="487"/>
      <c r="F11" s="487"/>
      <c r="G11" s="487"/>
      <c r="H11" s="487" t="s">
        <v>120</v>
      </c>
      <c r="I11" s="487"/>
      <c r="J11" s="487"/>
      <c r="K11" s="487"/>
      <c r="L11" s="487"/>
      <c r="M11" s="487"/>
      <c r="N11" s="487"/>
      <c r="O11" s="487"/>
      <c r="P11" s="487"/>
      <c r="Q11" s="487"/>
      <c r="R11" s="487"/>
      <c r="S11" s="487"/>
      <c r="T11" s="487"/>
      <c r="U11" s="487"/>
      <c r="V11" s="487" t="s">
        <v>121</v>
      </c>
      <c r="W11" s="487"/>
      <c r="X11" s="487"/>
      <c r="Y11" s="487"/>
      <c r="Z11" s="487"/>
      <c r="AA11" s="487"/>
      <c r="AB11" s="492"/>
    </row>
    <row r="12" spans="1:28" s="17" customFormat="1" ht="36.75" customHeight="1">
      <c r="A12" s="485"/>
      <c r="B12" s="487" t="s">
        <v>122</v>
      </c>
      <c r="C12" s="74" t="s">
        <v>123</v>
      </c>
      <c r="D12" s="489" t="s">
        <v>124</v>
      </c>
      <c r="E12" s="490"/>
      <c r="F12" s="489" t="s">
        <v>125</v>
      </c>
      <c r="G12" s="490"/>
      <c r="H12" s="487" t="s">
        <v>122</v>
      </c>
      <c r="I12" s="487" t="s">
        <v>126</v>
      </c>
      <c r="J12" s="489" t="s">
        <v>127</v>
      </c>
      <c r="K12" s="490"/>
      <c r="L12" s="489" t="s">
        <v>128</v>
      </c>
      <c r="M12" s="490"/>
      <c r="N12" s="489" t="s">
        <v>129</v>
      </c>
      <c r="O12" s="490"/>
      <c r="P12" s="489" t="s">
        <v>130</v>
      </c>
      <c r="Q12" s="490"/>
      <c r="R12" s="489" t="s">
        <v>131</v>
      </c>
      <c r="S12" s="490"/>
      <c r="T12" s="487" t="s">
        <v>132</v>
      </c>
      <c r="U12" s="487"/>
      <c r="V12" s="487" t="s">
        <v>122</v>
      </c>
      <c r="W12" s="487" t="s">
        <v>126</v>
      </c>
      <c r="X12" s="487" t="s">
        <v>133</v>
      </c>
      <c r="Y12" s="487"/>
      <c r="Z12" s="487" t="s">
        <v>134</v>
      </c>
      <c r="AA12" s="487"/>
      <c r="AB12" s="492"/>
    </row>
    <row r="13" spans="1:28" s="17" customFormat="1" ht="33.75" customHeight="1">
      <c r="A13" s="485"/>
      <c r="B13" s="487"/>
      <c r="C13" s="75" t="s">
        <v>135</v>
      </c>
      <c r="D13" s="74" t="s">
        <v>122</v>
      </c>
      <c r="E13" s="74" t="s">
        <v>126</v>
      </c>
      <c r="F13" s="74" t="s">
        <v>122</v>
      </c>
      <c r="G13" s="74" t="s">
        <v>126</v>
      </c>
      <c r="H13" s="487"/>
      <c r="I13" s="487"/>
      <c r="J13" s="74" t="s">
        <v>122</v>
      </c>
      <c r="K13" s="74" t="s">
        <v>126</v>
      </c>
      <c r="L13" s="74" t="s">
        <v>122</v>
      </c>
      <c r="M13" s="74" t="s">
        <v>126</v>
      </c>
      <c r="N13" s="74" t="s">
        <v>122</v>
      </c>
      <c r="O13" s="74" t="s">
        <v>126</v>
      </c>
      <c r="P13" s="74" t="s">
        <v>122</v>
      </c>
      <c r="Q13" s="74" t="s">
        <v>126</v>
      </c>
      <c r="R13" s="74" t="s">
        <v>122</v>
      </c>
      <c r="S13" s="74" t="s">
        <v>126</v>
      </c>
      <c r="T13" s="74" t="s">
        <v>122</v>
      </c>
      <c r="U13" s="74" t="s">
        <v>126</v>
      </c>
      <c r="V13" s="487"/>
      <c r="W13" s="487"/>
      <c r="X13" s="74" t="s">
        <v>122</v>
      </c>
      <c r="Y13" s="74" t="s">
        <v>126</v>
      </c>
      <c r="Z13" s="74" t="s">
        <v>122</v>
      </c>
      <c r="AA13" s="74" t="s">
        <v>122</v>
      </c>
      <c r="AB13" s="76" t="s">
        <v>126</v>
      </c>
    </row>
    <row r="14" spans="1:28" s="17" customFormat="1" ht="27" customHeight="1">
      <c r="A14" s="77" t="s">
        <v>136</v>
      </c>
      <c r="B14" s="78">
        <v>12</v>
      </c>
      <c r="C14" s="78">
        <v>240</v>
      </c>
      <c r="D14" s="78">
        <v>6</v>
      </c>
      <c r="E14" s="78">
        <v>92</v>
      </c>
      <c r="F14" s="78">
        <v>1</v>
      </c>
      <c r="G14" s="78">
        <v>20</v>
      </c>
      <c r="H14" s="74">
        <v>11</v>
      </c>
      <c r="I14" s="74">
        <v>230</v>
      </c>
      <c r="J14" s="78">
        <v>1</v>
      </c>
      <c r="K14" s="78">
        <v>20</v>
      </c>
      <c r="L14" s="78">
        <v>2</v>
      </c>
      <c r="M14" s="78">
        <v>50</v>
      </c>
      <c r="N14" s="78">
        <v>2</v>
      </c>
      <c r="O14" s="78">
        <v>52</v>
      </c>
      <c r="P14" s="78">
        <v>1</v>
      </c>
      <c r="Q14" s="78">
        <v>26</v>
      </c>
      <c r="R14" s="78"/>
      <c r="S14" s="78"/>
      <c r="T14" s="78">
        <v>5</v>
      </c>
      <c r="U14" s="78">
        <v>80</v>
      </c>
      <c r="V14" s="78">
        <v>1</v>
      </c>
      <c r="W14" s="78">
        <v>10</v>
      </c>
      <c r="X14" s="78"/>
      <c r="Y14" s="78"/>
      <c r="Z14" s="78"/>
      <c r="AA14" s="78">
        <v>1</v>
      </c>
      <c r="AB14" s="79">
        <v>10</v>
      </c>
    </row>
    <row r="15" spans="1:28" s="17" customFormat="1" ht="18.75" customHeight="1">
      <c r="A15" s="77" t="s">
        <v>137</v>
      </c>
      <c r="B15" s="78">
        <v>10</v>
      </c>
      <c r="C15" s="78">
        <v>240</v>
      </c>
      <c r="D15" s="78">
        <v>1</v>
      </c>
      <c r="E15" s="78">
        <v>28</v>
      </c>
      <c r="F15" s="78">
        <v>3</v>
      </c>
      <c r="G15" s="78">
        <v>60</v>
      </c>
      <c r="H15" s="78">
        <v>10</v>
      </c>
      <c r="I15" s="78">
        <v>240</v>
      </c>
      <c r="J15" s="78">
        <v>3</v>
      </c>
      <c r="K15" s="78">
        <v>60</v>
      </c>
      <c r="L15" s="78">
        <v>2</v>
      </c>
      <c r="M15" s="78">
        <v>50</v>
      </c>
      <c r="N15" s="78">
        <v>3</v>
      </c>
      <c r="O15" s="78">
        <v>124</v>
      </c>
      <c r="P15" s="78">
        <v>2</v>
      </c>
      <c r="Q15" s="78">
        <v>56</v>
      </c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9"/>
    </row>
    <row r="16" spans="1:28" s="17" customFormat="1" ht="17.25" customHeight="1">
      <c r="A16" s="77" t="s">
        <v>138</v>
      </c>
      <c r="B16" s="78">
        <v>8</v>
      </c>
      <c r="C16" s="78">
        <v>180</v>
      </c>
      <c r="D16" s="78">
        <v>1</v>
      </c>
      <c r="E16" s="78">
        <v>18</v>
      </c>
      <c r="F16" s="78">
        <v>2</v>
      </c>
      <c r="G16" s="78">
        <v>40</v>
      </c>
      <c r="H16" s="78">
        <v>8</v>
      </c>
      <c r="I16" s="78">
        <v>180</v>
      </c>
      <c r="J16" s="78">
        <v>2</v>
      </c>
      <c r="K16" s="78">
        <v>40</v>
      </c>
      <c r="L16" s="78">
        <v>2</v>
      </c>
      <c r="M16" s="78">
        <v>50</v>
      </c>
      <c r="N16" s="78">
        <v>1</v>
      </c>
      <c r="O16" s="78">
        <v>26</v>
      </c>
      <c r="P16" s="78">
        <v>1</v>
      </c>
      <c r="Q16" s="78">
        <v>26</v>
      </c>
      <c r="R16" s="78">
        <v>1</v>
      </c>
      <c r="S16" s="78">
        <v>20</v>
      </c>
      <c r="T16" s="78"/>
      <c r="U16" s="78"/>
      <c r="V16" s="78"/>
      <c r="W16" s="78"/>
      <c r="X16" s="78"/>
      <c r="Y16" s="78"/>
      <c r="Z16" s="78"/>
      <c r="AA16" s="78"/>
      <c r="AB16" s="79"/>
    </row>
    <row r="17" spans="1:28" s="17" customFormat="1" ht="17.25" customHeight="1">
      <c r="A17" s="77" t="s">
        <v>139</v>
      </c>
      <c r="B17" s="78">
        <v>10</v>
      </c>
      <c r="C17" s="78">
        <v>222</v>
      </c>
      <c r="D17" s="78">
        <v>1</v>
      </c>
      <c r="E17" s="78">
        <v>22</v>
      </c>
      <c r="F17" s="78">
        <v>3</v>
      </c>
      <c r="G17" s="78">
        <v>60</v>
      </c>
      <c r="H17" s="78">
        <v>10</v>
      </c>
      <c r="I17" s="78">
        <v>222</v>
      </c>
      <c r="J17" s="78">
        <v>3</v>
      </c>
      <c r="K17" s="78">
        <v>60</v>
      </c>
      <c r="L17" s="78">
        <v>2</v>
      </c>
      <c r="M17" s="78">
        <v>50</v>
      </c>
      <c r="N17" s="78">
        <v>2</v>
      </c>
      <c r="O17" s="78">
        <v>52</v>
      </c>
      <c r="P17" s="78">
        <v>2</v>
      </c>
      <c r="Q17" s="78">
        <v>45</v>
      </c>
      <c r="R17" s="78">
        <v>1</v>
      </c>
      <c r="S17" s="78">
        <v>15</v>
      </c>
      <c r="T17" s="78"/>
      <c r="U17" s="78"/>
      <c r="V17" s="78"/>
      <c r="W17" s="78"/>
      <c r="X17" s="78"/>
      <c r="Y17" s="78"/>
      <c r="Z17" s="78"/>
      <c r="AA17" s="78"/>
      <c r="AB17" s="79"/>
    </row>
    <row r="18" spans="1:28" s="17" customFormat="1" ht="19.5" customHeight="1">
      <c r="A18" s="77" t="s">
        <v>140</v>
      </c>
      <c r="B18" s="78">
        <v>4</v>
      </c>
      <c r="C18" s="78">
        <v>115</v>
      </c>
      <c r="D18" s="78"/>
      <c r="E18" s="78"/>
      <c r="F18" s="78">
        <v>1</v>
      </c>
      <c r="G18" s="78">
        <v>25</v>
      </c>
      <c r="H18" s="78">
        <v>4</v>
      </c>
      <c r="I18" s="78">
        <v>115</v>
      </c>
      <c r="J18" s="78">
        <v>1</v>
      </c>
      <c r="K18" s="78">
        <v>25</v>
      </c>
      <c r="L18" s="78">
        <v>1</v>
      </c>
      <c r="M18" s="78">
        <v>30</v>
      </c>
      <c r="N18" s="78">
        <v>1</v>
      </c>
      <c r="O18" s="78">
        <v>30</v>
      </c>
      <c r="P18" s="78">
        <v>1</v>
      </c>
      <c r="Q18" s="78">
        <v>30</v>
      </c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9"/>
    </row>
    <row r="19" spans="1:28" s="17" customFormat="1" ht="17.25" customHeight="1">
      <c r="A19" s="77" t="s">
        <v>141</v>
      </c>
      <c r="B19" s="78">
        <v>6</v>
      </c>
      <c r="C19" s="78">
        <v>178</v>
      </c>
      <c r="D19" s="78">
        <v>1</v>
      </c>
      <c r="E19" s="78">
        <v>14</v>
      </c>
      <c r="F19" s="78">
        <v>1</v>
      </c>
      <c r="G19" s="78">
        <v>30</v>
      </c>
      <c r="H19" s="78">
        <v>6</v>
      </c>
      <c r="I19" s="78">
        <v>178</v>
      </c>
      <c r="J19" s="78">
        <v>1</v>
      </c>
      <c r="K19" s="78">
        <v>30</v>
      </c>
      <c r="L19" s="78">
        <v>1</v>
      </c>
      <c r="M19" s="78">
        <v>35</v>
      </c>
      <c r="N19" s="78">
        <v>2</v>
      </c>
      <c r="O19" s="78">
        <v>48</v>
      </c>
      <c r="P19" s="78">
        <v>2</v>
      </c>
      <c r="Q19" s="78">
        <v>65</v>
      </c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9"/>
    </row>
    <row r="20" spans="1:28" s="17" customFormat="1" ht="16.5" customHeight="1">
      <c r="A20" s="77" t="s">
        <v>142</v>
      </c>
      <c r="B20" s="78">
        <v>6</v>
      </c>
      <c r="C20" s="78">
        <v>149</v>
      </c>
      <c r="D20" s="78">
        <v>1</v>
      </c>
      <c r="E20" s="78">
        <v>12</v>
      </c>
      <c r="F20" s="78">
        <v>2</v>
      </c>
      <c r="G20" s="78">
        <v>42</v>
      </c>
      <c r="H20" s="78">
        <v>6</v>
      </c>
      <c r="I20" s="78">
        <v>149</v>
      </c>
      <c r="J20" s="78">
        <v>2</v>
      </c>
      <c r="K20" s="78">
        <v>42</v>
      </c>
      <c r="L20" s="78">
        <v>2</v>
      </c>
      <c r="M20" s="78">
        <v>51</v>
      </c>
      <c r="N20" s="78">
        <v>1</v>
      </c>
      <c r="O20" s="78">
        <v>27</v>
      </c>
      <c r="P20" s="78">
        <v>1</v>
      </c>
      <c r="Q20" s="78">
        <v>29</v>
      </c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9"/>
    </row>
    <row r="21" spans="1:28" s="17" customFormat="1" ht="17.25" customHeight="1">
      <c r="A21" s="77" t="s">
        <v>143</v>
      </c>
      <c r="B21" s="78">
        <v>11</v>
      </c>
      <c r="C21" s="78">
        <v>271</v>
      </c>
      <c r="D21" s="78">
        <v>1</v>
      </c>
      <c r="E21" s="78">
        <v>20</v>
      </c>
      <c r="F21" s="78">
        <v>2</v>
      </c>
      <c r="G21" s="78">
        <v>40</v>
      </c>
      <c r="H21" s="78">
        <v>11</v>
      </c>
      <c r="I21" s="78">
        <v>271</v>
      </c>
      <c r="J21" s="78">
        <v>2</v>
      </c>
      <c r="K21" s="78">
        <v>40</v>
      </c>
      <c r="L21" s="78">
        <v>2</v>
      </c>
      <c r="M21" s="78">
        <v>54</v>
      </c>
      <c r="N21" s="78">
        <v>3</v>
      </c>
      <c r="O21" s="78">
        <v>75</v>
      </c>
      <c r="P21" s="78">
        <v>2</v>
      </c>
      <c r="Q21" s="78">
        <v>62</v>
      </c>
      <c r="R21" s="78">
        <v>1</v>
      </c>
      <c r="S21" s="78">
        <v>20</v>
      </c>
      <c r="T21" s="78"/>
      <c r="U21" s="78"/>
      <c r="V21" s="78"/>
      <c r="W21" s="78"/>
      <c r="X21" s="78"/>
      <c r="Y21" s="78"/>
      <c r="Z21" s="78"/>
      <c r="AA21" s="78"/>
      <c r="AB21" s="79"/>
    </row>
    <row r="22" spans="1:28" s="17" customFormat="1" ht="16.5" customHeight="1">
      <c r="A22" s="77" t="s">
        <v>144</v>
      </c>
      <c r="B22" s="78">
        <v>10</v>
      </c>
      <c r="C22" s="78">
        <v>210</v>
      </c>
      <c r="D22" s="78">
        <v>1</v>
      </c>
      <c r="E22" s="78">
        <v>12</v>
      </c>
      <c r="F22" s="78">
        <v>2</v>
      </c>
      <c r="G22" s="78">
        <v>40</v>
      </c>
      <c r="H22" s="78">
        <v>10</v>
      </c>
      <c r="I22" s="78">
        <v>210</v>
      </c>
      <c r="J22" s="78">
        <v>2</v>
      </c>
      <c r="K22" s="78">
        <v>40</v>
      </c>
      <c r="L22" s="78">
        <v>2</v>
      </c>
      <c r="M22" s="78">
        <v>45</v>
      </c>
      <c r="N22" s="78">
        <v>2</v>
      </c>
      <c r="O22" s="78">
        <v>44</v>
      </c>
      <c r="P22" s="78">
        <v>2</v>
      </c>
      <c r="Q22" s="78">
        <v>44</v>
      </c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9"/>
    </row>
    <row r="23" spans="1:28" s="17" customFormat="1" ht="17.25" customHeight="1">
      <c r="A23" s="77" t="s">
        <v>145</v>
      </c>
      <c r="B23" s="78">
        <v>3</v>
      </c>
      <c r="C23" s="78">
        <v>77</v>
      </c>
      <c r="D23" s="78"/>
      <c r="E23" s="78"/>
      <c r="F23" s="78">
        <v>1</v>
      </c>
      <c r="G23" s="78">
        <v>23</v>
      </c>
      <c r="H23" s="78">
        <v>3</v>
      </c>
      <c r="I23" s="78">
        <v>77</v>
      </c>
      <c r="J23" s="78">
        <v>1</v>
      </c>
      <c r="K23" s="78">
        <v>23</v>
      </c>
      <c r="L23" s="78">
        <v>1</v>
      </c>
      <c r="M23" s="78">
        <v>24</v>
      </c>
      <c r="N23" s="78"/>
      <c r="O23" s="78"/>
      <c r="P23" s="78"/>
      <c r="Q23" s="78"/>
      <c r="R23" s="78">
        <v>1</v>
      </c>
      <c r="S23" s="78">
        <v>30</v>
      </c>
      <c r="T23" s="78"/>
      <c r="U23" s="78"/>
      <c r="V23" s="78"/>
      <c r="W23" s="78"/>
      <c r="X23" s="78"/>
      <c r="Y23" s="78"/>
      <c r="Z23" s="78"/>
      <c r="AA23" s="78"/>
      <c r="AB23" s="79"/>
    </row>
    <row r="24" spans="1:28" s="17" customFormat="1" ht="17.25" customHeight="1">
      <c r="A24" s="77" t="s">
        <v>146</v>
      </c>
      <c r="B24" s="78">
        <v>11</v>
      </c>
      <c r="C24" s="78">
        <v>266</v>
      </c>
      <c r="D24" s="78">
        <v>1</v>
      </c>
      <c r="E24" s="78">
        <v>14</v>
      </c>
      <c r="F24" s="78">
        <v>3</v>
      </c>
      <c r="G24" s="78">
        <v>60</v>
      </c>
      <c r="H24" s="78">
        <v>11</v>
      </c>
      <c r="I24" s="78">
        <v>266</v>
      </c>
      <c r="J24" s="78">
        <v>3</v>
      </c>
      <c r="K24" s="78">
        <v>60</v>
      </c>
      <c r="L24" s="78">
        <v>2</v>
      </c>
      <c r="M24" s="78">
        <v>52</v>
      </c>
      <c r="N24" s="78">
        <v>2</v>
      </c>
      <c r="O24" s="78">
        <v>50</v>
      </c>
      <c r="P24" s="78">
        <v>3</v>
      </c>
      <c r="Q24" s="78">
        <v>78</v>
      </c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9"/>
    </row>
    <row r="25" spans="1:28" s="17" customFormat="1" ht="17.25" customHeight="1">
      <c r="A25" s="80" t="s">
        <v>87</v>
      </c>
      <c r="B25" s="78">
        <v>8</v>
      </c>
      <c r="C25" s="78">
        <v>187</v>
      </c>
      <c r="D25" s="78">
        <v>1</v>
      </c>
      <c r="E25" s="78">
        <v>12</v>
      </c>
      <c r="F25" s="78">
        <v>2</v>
      </c>
      <c r="G25" s="78">
        <v>40</v>
      </c>
      <c r="H25" s="78">
        <v>8</v>
      </c>
      <c r="I25" s="78">
        <v>187</v>
      </c>
      <c r="J25" s="78">
        <v>2</v>
      </c>
      <c r="K25" s="78">
        <v>40</v>
      </c>
      <c r="L25" s="78">
        <v>2</v>
      </c>
      <c r="M25" s="78">
        <v>53</v>
      </c>
      <c r="N25" s="78">
        <v>2</v>
      </c>
      <c r="O25" s="78">
        <v>44</v>
      </c>
      <c r="P25" s="78">
        <v>2</v>
      </c>
      <c r="Q25" s="78">
        <v>50</v>
      </c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9"/>
    </row>
    <row r="26" spans="1:28" s="17" customFormat="1" ht="57.75" customHeight="1">
      <c r="A26" s="77" t="s">
        <v>147</v>
      </c>
      <c r="B26" s="78">
        <v>11</v>
      </c>
      <c r="C26" s="78">
        <v>260</v>
      </c>
      <c r="D26" s="78">
        <v>1</v>
      </c>
      <c r="E26" s="78">
        <v>13</v>
      </c>
      <c r="F26" s="78">
        <v>3</v>
      </c>
      <c r="G26" s="78">
        <v>60</v>
      </c>
      <c r="H26" s="78">
        <v>11</v>
      </c>
      <c r="I26" s="78">
        <v>260</v>
      </c>
      <c r="J26" s="78">
        <v>3</v>
      </c>
      <c r="K26" s="78">
        <v>60</v>
      </c>
      <c r="L26" s="78">
        <v>3</v>
      </c>
      <c r="M26" s="78">
        <v>75</v>
      </c>
      <c r="N26" s="78">
        <v>2</v>
      </c>
      <c r="O26" s="78">
        <v>50</v>
      </c>
      <c r="P26" s="78">
        <v>2</v>
      </c>
      <c r="Q26" s="78">
        <v>50</v>
      </c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9"/>
    </row>
    <row r="27" spans="1:28" s="17" customFormat="1" ht="20.25" customHeight="1">
      <c r="A27" s="77" t="s">
        <v>148</v>
      </c>
      <c r="B27" s="78">
        <v>2</v>
      </c>
      <c r="C27" s="78">
        <v>49</v>
      </c>
      <c r="D27" s="78"/>
      <c r="E27" s="78"/>
      <c r="F27" s="78"/>
      <c r="G27" s="78"/>
      <c r="H27" s="78">
        <v>2</v>
      </c>
      <c r="I27" s="78">
        <v>49</v>
      </c>
      <c r="J27" s="78"/>
      <c r="K27" s="78"/>
      <c r="L27" s="78">
        <v>1</v>
      </c>
      <c r="M27" s="78">
        <v>25</v>
      </c>
      <c r="N27" s="78">
        <v>1</v>
      </c>
      <c r="O27" s="78">
        <v>24</v>
      </c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9"/>
    </row>
    <row r="28" spans="1:28" s="17" customFormat="1" ht="19.5" customHeight="1">
      <c r="A28" s="80" t="s">
        <v>85</v>
      </c>
      <c r="B28" s="81">
        <v>2</v>
      </c>
      <c r="C28" s="81">
        <v>48</v>
      </c>
      <c r="D28" s="81"/>
      <c r="E28" s="81"/>
      <c r="F28" s="81"/>
      <c r="G28" s="81"/>
      <c r="H28" s="81">
        <v>2</v>
      </c>
      <c r="I28" s="81">
        <v>48</v>
      </c>
      <c r="J28" s="81"/>
      <c r="K28" s="81"/>
      <c r="L28" s="81">
        <v>1</v>
      </c>
      <c r="M28" s="81">
        <v>24</v>
      </c>
      <c r="N28" s="81"/>
      <c r="O28" s="81"/>
      <c r="P28" s="81">
        <v>1</v>
      </c>
      <c r="Q28" s="81">
        <v>24</v>
      </c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2"/>
    </row>
    <row r="29" spans="1:28" s="18" customFormat="1" ht="54" customHeight="1">
      <c r="A29" s="80" t="s">
        <v>149</v>
      </c>
      <c r="B29" s="81">
        <v>4</v>
      </c>
      <c r="C29" s="81">
        <v>98</v>
      </c>
      <c r="D29" s="81"/>
      <c r="E29" s="81"/>
      <c r="F29" s="81">
        <v>1</v>
      </c>
      <c r="G29" s="81">
        <v>20</v>
      </c>
      <c r="H29" s="81">
        <v>4</v>
      </c>
      <c r="I29" s="81">
        <v>98</v>
      </c>
      <c r="J29" s="81">
        <v>1</v>
      </c>
      <c r="K29" s="81">
        <v>20</v>
      </c>
      <c r="L29" s="81">
        <v>1</v>
      </c>
      <c r="M29" s="81">
        <v>25</v>
      </c>
      <c r="N29" s="81">
        <v>1</v>
      </c>
      <c r="O29" s="81">
        <v>25</v>
      </c>
      <c r="P29" s="81">
        <v>1</v>
      </c>
      <c r="Q29" s="81">
        <v>28</v>
      </c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2"/>
    </row>
    <row r="30" spans="1:28" s="18" customFormat="1" ht="18" customHeight="1">
      <c r="A30" s="80" t="s">
        <v>150</v>
      </c>
      <c r="B30" s="81">
        <v>1</v>
      </c>
      <c r="C30" s="81">
        <v>28</v>
      </c>
      <c r="D30" s="81"/>
      <c r="E30" s="81"/>
      <c r="F30" s="81"/>
      <c r="G30" s="81"/>
      <c r="H30" s="81">
        <v>1</v>
      </c>
      <c r="I30" s="81">
        <v>28</v>
      </c>
      <c r="J30" s="81"/>
      <c r="K30" s="81"/>
      <c r="L30" s="81"/>
      <c r="M30" s="81"/>
      <c r="N30" s="81"/>
      <c r="O30" s="81"/>
      <c r="P30" s="81"/>
      <c r="Q30" s="81"/>
      <c r="R30" s="81">
        <v>1</v>
      </c>
      <c r="S30" s="81">
        <v>28</v>
      </c>
      <c r="T30" s="81"/>
      <c r="U30" s="81"/>
      <c r="V30" s="81"/>
      <c r="W30" s="81"/>
      <c r="X30" s="81"/>
      <c r="Y30" s="81"/>
      <c r="Z30" s="81"/>
      <c r="AA30" s="81"/>
      <c r="AB30" s="82"/>
    </row>
    <row r="31" spans="1:28" s="18" customFormat="1" ht="19.5" customHeight="1">
      <c r="A31" s="77" t="s">
        <v>151</v>
      </c>
      <c r="B31" s="78">
        <v>2</v>
      </c>
      <c r="C31" s="78">
        <v>45</v>
      </c>
      <c r="D31" s="78"/>
      <c r="E31" s="78"/>
      <c r="F31" s="78"/>
      <c r="G31" s="78"/>
      <c r="H31" s="78">
        <v>2</v>
      </c>
      <c r="I31" s="78">
        <v>45</v>
      </c>
      <c r="J31" s="78"/>
      <c r="K31" s="78"/>
      <c r="L31" s="78">
        <v>1</v>
      </c>
      <c r="M31" s="78">
        <v>21</v>
      </c>
      <c r="N31" s="78"/>
      <c r="O31" s="78"/>
      <c r="P31" s="78">
        <v>1</v>
      </c>
      <c r="Q31" s="78">
        <v>24</v>
      </c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9"/>
    </row>
    <row r="32" spans="1:28" s="17" customFormat="1" ht="19.5" customHeight="1" thickBot="1">
      <c r="A32" s="83" t="s">
        <v>152</v>
      </c>
      <c r="B32" s="84">
        <f>SUM(B14:B31)</f>
        <v>121</v>
      </c>
      <c r="C32" s="84">
        <f>SUM(C14:C31)</f>
        <v>2863</v>
      </c>
      <c r="D32" s="84">
        <f>SUM(D14:D29)</f>
        <v>16</v>
      </c>
      <c r="E32" s="84">
        <f>SUM(E14:E29)</f>
        <v>257</v>
      </c>
      <c r="F32" s="84">
        <v>26</v>
      </c>
      <c r="G32" s="84">
        <v>583</v>
      </c>
      <c r="H32" s="84">
        <f>SUM(H14:H31)</f>
        <v>120</v>
      </c>
      <c r="I32" s="84">
        <f>SUM(I14:I31)</f>
        <v>2853</v>
      </c>
      <c r="J32" s="84">
        <f>SUM(J14:J29)</f>
        <v>27</v>
      </c>
      <c r="K32" s="84">
        <f>SUM(K14:K29)</f>
        <v>560</v>
      </c>
      <c r="L32" s="84">
        <f t="shared" ref="L32:S32" si="0">SUM(L14:L31)</f>
        <v>28</v>
      </c>
      <c r="M32" s="84">
        <f t="shared" si="0"/>
        <v>714</v>
      </c>
      <c r="N32" s="84">
        <f t="shared" si="0"/>
        <v>25</v>
      </c>
      <c r="O32" s="84">
        <f t="shared" si="0"/>
        <v>671</v>
      </c>
      <c r="P32" s="84">
        <f t="shared" si="0"/>
        <v>24</v>
      </c>
      <c r="Q32" s="84">
        <f t="shared" si="0"/>
        <v>637</v>
      </c>
      <c r="R32" s="84">
        <f t="shared" si="0"/>
        <v>5</v>
      </c>
      <c r="S32" s="84">
        <f t="shared" si="0"/>
        <v>113</v>
      </c>
      <c r="T32" s="84">
        <f>SUM(T14:T26)</f>
        <v>5</v>
      </c>
      <c r="U32" s="84">
        <v>80</v>
      </c>
      <c r="V32" s="84">
        <f>SUM(V14:V26)</f>
        <v>1</v>
      </c>
      <c r="W32" s="84">
        <f t="shared" ref="W32:AB32" si="1">SUM(W14:W23)</f>
        <v>10</v>
      </c>
      <c r="X32" s="84">
        <f t="shared" si="1"/>
        <v>0</v>
      </c>
      <c r="Y32" s="84">
        <f t="shared" si="1"/>
        <v>0</v>
      </c>
      <c r="Z32" s="84">
        <f t="shared" si="1"/>
        <v>0</v>
      </c>
      <c r="AA32" s="84">
        <f t="shared" si="1"/>
        <v>1</v>
      </c>
      <c r="AB32" s="85">
        <f t="shared" si="1"/>
        <v>10</v>
      </c>
    </row>
    <row r="33" spans="1:35" s="17" customFormat="1" ht="26.25" customHeight="1" thickBot="1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</row>
    <row r="34" spans="1:35" s="17" customFormat="1" ht="26.25" customHeight="1">
      <c r="A34" s="87" t="s">
        <v>92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9"/>
    </row>
    <row r="35" spans="1:35" s="17" customFormat="1" ht="21" customHeight="1">
      <c r="A35" s="90" t="s">
        <v>137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2"/>
    </row>
    <row r="36" spans="1:35" s="17" customFormat="1" ht="19.5" customHeight="1">
      <c r="A36" s="77" t="s">
        <v>138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4"/>
      <c r="U36" s="74"/>
      <c r="V36" s="74"/>
      <c r="W36" s="74"/>
      <c r="X36" s="74"/>
      <c r="Y36" s="74"/>
      <c r="Z36" s="74"/>
      <c r="AA36" s="74"/>
      <c r="AB36" s="76"/>
    </row>
    <row r="37" spans="1:35" s="17" customFormat="1" ht="19.5" customHeight="1">
      <c r="A37" s="77" t="s">
        <v>139</v>
      </c>
      <c r="B37" s="78"/>
      <c r="C37" s="78"/>
      <c r="D37" s="74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4"/>
      <c r="U37" s="74"/>
      <c r="V37" s="74"/>
      <c r="W37" s="74"/>
      <c r="X37" s="74"/>
      <c r="Y37" s="74"/>
      <c r="Z37" s="74"/>
      <c r="AA37" s="74"/>
      <c r="AB37" s="76"/>
    </row>
    <row r="38" spans="1:35" s="17" customFormat="1" ht="21" customHeight="1">
      <c r="A38" s="77" t="s">
        <v>141</v>
      </c>
      <c r="B38" s="78"/>
      <c r="C38" s="78"/>
      <c r="D38" s="74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4"/>
      <c r="U38" s="74"/>
      <c r="V38" s="74"/>
      <c r="W38" s="74"/>
      <c r="X38" s="74"/>
      <c r="Y38" s="74"/>
      <c r="Z38" s="74"/>
      <c r="AA38" s="74"/>
      <c r="AB38" s="76"/>
    </row>
    <row r="39" spans="1:35" s="17" customFormat="1" ht="21" customHeight="1">
      <c r="A39" s="77" t="s">
        <v>143</v>
      </c>
      <c r="B39" s="93"/>
      <c r="C39" s="93"/>
      <c r="D39" s="94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4"/>
      <c r="U39" s="94"/>
      <c r="V39" s="94"/>
      <c r="W39" s="94"/>
      <c r="X39" s="94"/>
      <c r="Y39" s="94"/>
      <c r="Z39" s="94"/>
      <c r="AA39" s="94"/>
      <c r="AB39" s="95"/>
    </row>
    <row r="40" spans="1:35" s="17" customFormat="1" ht="21" customHeight="1">
      <c r="A40" s="77" t="s">
        <v>144</v>
      </c>
      <c r="B40" s="93"/>
      <c r="C40" s="93"/>
      <c r="D40" s="94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4"/>
      <c r="U40" s="94"/>
      <c r="V40" s="94"/>
      <c r="W40" s="94"/>
      <c r="X40" s="94"/>
      <c r="Y40" s="94"/>
      <c r="Z40" s="94"/>
      <c r="AA40" s="94"/>
      <c r="AB40" s="95"/>
    </row>
    <row r="41" spans="1:35" s="17" customFormat="1" ht="21" customHeight="1">
      <c r="A41" s="96" t="s">
        <v>146</v>
      </c>
      <c r="B41" s="93"/>
      <c r="C41" s="93"/>
      <c r="D41" s="94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4"/>
      <c r="U41" s="94"/>
      <c r="V41" s="94"/>
      <c r="W41" s="94"/>
      <c r="X41" s="94"/>
      <c r="Y41" s="94"/>
      <c r="Z41" s="94"/>
      <c r="AA41" s="94"/>
      <c r="AB41" s="95"/>
    </row>
    <row r="42" spans="1:35" s="17" customFormat="1" ht="21" customHeight="1" thickBot="1">
      <c r="A42" s="96" t="s">
        <v>147</v>
      </c>
      <c r="B42" s="93"/>
      <c r="C42" s="93"/>
      <c r="D42" s="94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4"/>
      <c r="U42" s="94"/>
      <c r="V42" s="94"/>
      <c r="W42" s="94"/>
      <c r="X42" s="94"/>
      <c r="Y42" s="94"/>
      <c r="Z42" s="94"/>
      <c r="AA42" s="94"/>
      <c r="AB42" s="95"/>
    </row>
    <row r="43" spans="1:35" s="17" customFormat="1" ht="19.5" thickBot="1">
      <c r="A43" s="97" t="s">
        <v>152</v>
      </c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9"/>
    </row>
    <row r="44" spans="1:35" s="17" customFormat="1" ht="18.75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</row>
    <row r="45" spans="1:35" s="17" customFormat="1" ht="18.75">
      <c r="A45" s="73" t="s">
        <v>153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</row>
    <row r="46" spans="1:35" ht="18.75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</row>
    <row r="47" spans="1:35" ht="18.75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</row>
    <row r="48" spans="1:35" ht="22.5">
      <c r="A48" s="491" t="s">
        <v>154</v>
      </c>
      <c r="B48" s="491"/>
      <c r="C48" s="491"/>
      <c r="D48" s="491"/>
      <c r="E48" s="491"/>
      <c r="F48" s="491"/>
      <c r="G48" s="491"/>
      <c r="H48" s="491"/>
      <c r="I48" s="491"/>
      <c r="J48" s="491"/>
      <c r="K48" s="491"/>
      <c r="L48" s="491"/>
      <c r="M48" s="491"/>
      <c r="N48" s="491"/>
      <c r="O48" s="491"/>
      <c r="P48" s="491"/>
      <c r="Q48" s="491"/>
      <c r="R48" s="491"/>
      <c r="S48" s="491"/>
      <c r="T48" s="491"/>
      <c r="U48" s="491"/>
      <c r="V48" s="491"/>
      <c r="W48" s="491"/>
      <c r="X48" s="491"/>
      <c r="Y48" s="491"/>
      <c r="Z48" s="491"/>
      <c r="AA48" s="491"/>
      <c r="AB48" s="491"/>
      <c r="AC48" s="19"/>
      <c r="AD48" s="19"/>
      <c r="AE48" s="19"/>
      <c r="AF48" s="19"/>
      <c r="AG48" s="19"/>
      <c r="AH48" s="19"/>
      <c r="AI48" s="19"/>
    </row>
    <row r="49" spans="1:35" ht="15.7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</row>
    <row r="50" spans="1:35" ht="15.7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1:35" ht="15.7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1:35" ht="15.7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1:35" ht="15.7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ht="15.7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ht="15.7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1:35" ht="15.7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1:35" ht="15.7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</sheetData>
  <mergeCells count="23">
    <mergeCell ref="B6:AB6"/>
    <mergeCell ref="B7:AB7"/>
    <mergeCell ref="N12:O12"/>
    <mergeCell ref="H11:U11"/>
    <mergeCell ref="V11:AB11"/>
    <mergeCell ref="B12:B13"/>
    <mergeCell ref="D12:E12"/>
    <mergeCell ref="F12:G12"/>
    <mergeCell ref="L12:M12"/>
    <mergeCell ref="H12:H13"/>
    <mergeCell ref="A48:AB48"/>
    <mergeCell ref="R12:S12"/>
    <mergeCell ref="T12:U12"/>
    <mergeCell ref="V12:V13"/>
    <mergeCell ref="W12:W13"/>
    <mergeCell ref="X12:Y12"/>
    <mergeCell ref="Z12:AB12"/>
    <mergeCell ref="A10:A13"/>
    <mergeCell ref="B10:G11"/>
    <mergeCell ref="H10:AB10"/>
    <mergeCell ref="I12:I13"/>
    <mergeCell ref="J12:K12"/>
    <mergeCell ref="P12:Q12"/>
  </mergeCells>
  <phoneticPr fontId="0" type="noConversion"/>
  <pageMargins left="0.7" right="0.7" top="0.75" bottom="0.75" header="0.3" footer="0.3"/>
  <pageSetup paperSize="9" scale="46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W24"/>
  <sheetViews>
    <sheetView topLeftCell="A10" workbookViewId="0">
      <selection activeCell="U16" sqref="U16"/>
    </sheetView>
  </sheetViews>
  <sheetFormatPr defaultRowHeight="15"/>
  <cols>
    <col min="2" max="2" width="17.42578125" customWidth="1"/>
    <col min="15" max="15" width="11.85546875" customWidth="1"/>
  </cols>
  <sheetData>
    <row r="1" spans="1:16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</row>
    <row r="2" spans="1:16" ht="12.7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23.25" customHeight="1">
      <c r="A3" s="22"/>
      <c r="B3" s="22"/>
      <c r="C3" s="22"/>
      <c r="D3" s="23"/>
      <c r="E3" s="23"/>
      <c r="F3" s="23"/>
      <c r="G3" s="22"/>
      <c r="H3" s="22"/>
      <c r="I3" s="22"/>
      <c r="J3" s="22"/>
      <c r="K3" s="22"/>
      <c r="L3" s="52" t="s">
        <v>111</v>
      </c>
      <c r="M3" s="52"/>
      <c r="N3" s="52"/>
      <c r="O3" s="22"/>
      <c r="P3" s="22"/>
    </row>
    <row r="4" spans="1:16" ht="21.75" customHeight="1">
      <c r="A4" s="22"/>
      <c r="B4" s="22"/>
      <c r="C4" s="22"/>
      <c r="D4" s="23"/>
      <c r="E4" s="23"/>
      <c r="F4" s="23"/>
      <c r="G4" s="22"/>
      <c r="H4" s="22"/>
      <c r="I4" s="22"/>
      <c r="J4" s="22"/>
      <c r="K4" s="22"/>
      <c r="L4" s="52" t="s">
        <v>61</v>
      </c>
      <c r="M4" s="52"/>
      <c r="N4" s="52"/>
      <c r="O4" s="22"/>
      <c r="P4" s="22"/>
    </row>
    <row r="5" spans="1:16" ht="18" customHeight="1">
      <c r="A5" s="21"/>
      <c r="B5" s="22"/>
      <c r="C5" s="22"/>
      <c r="D5" s="23"/>
      <c r="E5" s="23"/>
      <c r="F5" s="23"/>
      <c r="G5" s="22"/>
      <c r="H5" s="22"/>
      <c r="I5" s="22"/>
      <c r="J5" s="22"/>
      <c r="K5" s="22"/>
      <c r="L5" s="52" t="s">
        <v>62</v>
      </c>
      <c r="M5" s="52"/>
      <c r="N5" s="52"/>
      <c r="O5" s="22"/>
      <c r="P5" s="22"/>
    </row>
    <row r="6" spans="1:16" ht="26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20.25">
      <c r="A7" s="53"/>
      <c r="B7" s="53"/>
      <c r="C7" s="374" t="s">
        <v>112</v>
      </c>
      <c r="D7" s="500"/>
      <c r="E7" s="500"/>
      <c r="F7" s="500"/>
      <c r="G7" s="500"/>
      <c r="H7" s="500"/>
      <c r="I7" s="500"/>
      <c r="J7" s="500"/>
      <c r="K7" s="500"/>
      <c r="L7" s="53"/>
      <c r="M7" s="53"/>
      <c r="N7" s="53"/>
      <c r="O7" s="53"/>
      <c r="P7" s="54"/>
    </row>
    <row r="8" spans="1:16" ht="20.25">
      <c r="A8" s="55"/>
      <c r="B8" s="53"/>
      <c r="C8" s="500"/>
      <c r="D8" s="500"/>
      <c r="E8" s="500"/>
      <c r="F8" s="500"/>
      <c r="G8" s="500"/>
      <c r="H8" s="500"/>
      <c r="I8" s="500"/>
      <c r="J8" s="500"/>
      <c r="K8" s="500"/>
      <c r="L8" s="53"/>
      <c r="M8" s="53"/>
      <c r="N8" s="53"/>
      <c r="O8" s="53"/>
      <c r="P8" s="56"/>
    </row>
    <row r="9" spans="1:16" ht="20.25" customHeight="1">
      <c r="A9" s="57"/>
      <c r="B9" s="58"/>
      <c r="C9" s="58"/>
      <c r="D9" s="58"/>
      <c r="E9" s="58" t="s">
        <v>113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</row>
    <row r="10" spans="1:16" ht="21" customHeight="1" thickBot="1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</row>
    <row r="11" spans="1:16">
      <c r="A11" s="501" t="s">
        <v>69</v>
      </c>
      <c r="B11" s="504" t="s">
        <v>70</v>
      </c>
      <c r="C11" s="507" t="s">
        <v>93</v>
      </c>
      <c r="D11" s="508"/>
      <c r="E11" s="508"/>
      <c r="F11" s="508"/>
      <c r="G11" s="508"/>
      <c r="H11" s="508"/>
      <c r="I11" s="508"/>
      <c r="J11" s="508"/>
      <c r="K11" s="508"/>
      <c r="L11" s="508"/>
      <c r="M11" s="508"/>
      <c r="N11" s="509"/>
      <c r="O11" s="499" t="s">
        <v>100</v>
      </c>
      <c r="P11" s="493" t="s">
        <v>71</v>
      </c>
    </row>
    <row r="12" spans="1:16" ht="71.25" customHeight="1">
      <c r="A12" s="502"/>
      <c r="B12" s="505"/>
      <c r="C12" s="496" t="s">
        <v>94</v>
      </c>
      <c r="D12" s="496"/>
      <c r="E12" s="496" t="s">
        <v>95</v>
      </c>
      <c r="F12" s="496"/>
      <c r="G12" s="496" t="s">
        <v>96</v>
      </c>
      <c r="H12" s="496"/>
      <c r="I12" s="496" t="s">
        <v>97</v>
      </c>
      <c r="J12" s="496"/>
      <c r="K12" s="497" t="s">
        <v>101</v>
      </c>
      <c r="L12" s="498"/>
      <c r="M12" s="497" t="s">
        <v>102</v>
      </c>
      <c r="N12" s="498"/>
      <c r="O12" s="496"/>
      <c r="P12" s="494"/>
    </row>
    <row r="13" spans="1:16" ht="30">
      <c r="A13" s="503"/>
      <c r="B13" s="506"/>
      <c r="C13" s="59" t="s">
        <v>98</v>
      </c>
      <c r="D13" s="59" t="s">
        <v>99</v>
      </c>
      <c r="E13" s="59" t="s">
        <v>98</v>
      </c>
      <c r="F13" s="59" t="s">
        <v>99</v>
      </c>
      <c r="G13" s="59" t="s">
        <v>98</v>
      </c>
      <c r="H13" s="59" t="s">
        <v>99</v>
      </c>
      <c r="I13" s="59" t="s">
        <v>98</v>
      </c>
      <c r="J13" s="59" t="s">
        <v>99</v>
      </c>
      <c r="K13" s="59" t="s">
        <v>98</v>
      </c>
      <c r="L13" s="59" t="s">
        <v>99</v>
      </c>
      <c r="M13" s="59" t="s">
        <v>98</v>
      </c>
      <c r="N13" s="59" t="s">
        <v>99</v>
      </c>
      <c r="O13" s="496"/>
      <c r="P13" s="495"/>
    </row>
    <row r="14" spans="1:16" ht="65.25" customHeight="1">
      <c r="A14" s="60">
        <v>1</v>
      </c>
      <c r="B14" s="61" t="s">
        <v>88</v>
      </c>
      <c r="C14" s="62">
        <v>54</v>
      </c>
      <c r="D14" s="62">
        <v>636</v>
      </c>
      <c r="E14" s="62">
        <v>4</v>
      </c>
      <c r="F14" s="62">
        <v>40</v>
      </c>
      <c r="G14" s="62"/>
      <c r="H14" s="62"/>
      <c r="I14" s="62">
        <v>9</v>
      </c>
      <c r="J14" s="62">
        <v>90</v>
      </c>
      <c r="K14" s="62"/>
      <c r="L14" s="62"/>
      <c r="M14" s="62"/>
      <c r="N14" s="62"/>
      <c r="O14" s="63">
        <v>67</v>
      </c>
      <c r="P14" s="64">
        <v>766</v>
      </c>
    </row>
    <row r="15" spans="1:16" ht="55.5" customHeight="1">
      <c r="A15" s="60">
        <v>2</v>
      </c>
      <c r="B15" s="61" t="s">
        <v>89</v>
      </c>
      <c r="C15" s="62"/>
      <c r="D15" s="62"/>
      <c r="E15" s="62">
        <v>9</v>
      </c>
      <c r="F15" s="62">
        <v>108</v>
      </c>
      <c r="G15" s="62"/>
      <c r="H15" s="62"/>
      <c r="I15" s="62"/>
      <c r="J15" s="62"/>
      <c r="K15" s="62">
        <v>20</v>
      </c>
      <c r="L15" s="62">
        <v>240</v>
      </c>
      <c r="M15" s="62"/>
      <c r="N15" s="62"/>
      <c r="O15" s="63">
        <v>29</v>
      </c>
      <c r="P15" s="64">
        <v>348</v>
      </c>
    </row>
    <row r="16" spans="1:16" ht="89.25" customHeight="1">
      <c r="A16" s="60">
        <v>3</v>
      </c>
      <c r="B16" s="61" t="s">
        <v>90</v>
      </c>
      <c r="C16" s="62">
        <v>1</v>
      </c>
      <c r="D16" s="62">
        <v>12</v>
      </c>
      <c r="E16" s="62"/>
      <c r="F16" s="62"/>
      <c r="G16" s="62">
        <v>9</v>
      </c>
      <c r="H16" s="62">
        <v>108</v>
      </c>
      <c r="I16" s="62">
        <v>21</v>
      </c>
      <c r="J16" s="62">
        <v>252</v>
      </c>
      <c r="K16" s="62"/>
      <c r="L16" s="62"/>
      <c r="M16" s="62"/>
      <c r="N16" s="62"/>
      <c r="O16" s="63">
        <v>31</v>
      </c>
      <c r="P16" s="64">
        <v>372</v>
      </c>
    </row>
    <row r="17" spans="1:23" ht="45.75" customHeight="1">
      <c r="A17" s="60">
        <v>4</v>
      </c>
      <c r="B17" s="61" t="s">
        <v>91</v>
      </c>
      <c r="C17" s="62">
        <v>11</v>
      </c>
      <c r="D17" s="62">
        <v>150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3">
        <v>11</v>
      </c>
      <c r="P17" s="64">
        <v>150</v>
      </c>
    </row>
    <row r="18" spans="1:23" ht="15.75" thickBot="1">
      <c r="A18" s="65"/>
      <c r="B18" s="66" t="s">
        <v>72</v>
      </c>
      <c r="C18" s="67">
        <f t="shared" ref="C18:L18" si="0">SUM(C14:C17)</f>
        <v>66</v>
      </c>
      <c r="D18" s="67">
        <f t="shared" si="0"/>
        <v>798</v>
      </c>
      <c r="E18" s="67">
        <f t="shared" si="0"/>
        <v>13</v>
      </c>
      <c r="F18" s="67">
        <f t="shared" si="0"/>
        <v>148</v>
      </c>
      <c r="G18" s="67">
        <f t="shared" si="0"/>
        <v>9</v>
      </c>
      <c r="H18" s="67">
        <f t="shared" si="0"/>
        <v>108</v>
      </c>
      <c r="I18" s="67">
        <f t="shared" si="0"/>
        <v>30</v>
      </c>
      <c r="J18" s="67">
        <f t="shared" si="0"/>
        <v>342</v>
      </c>
      <c r="K18" s="67">
        <f t="shared" si="0"/>
        <v>20</v>
      </c>
      <c r="L18" s="67">
        <f t="shared" si="0"/>
        <v>240</v>
      </c>
      <c r="M18" s="67">
        <f>SUM(M14:M17)</f>
        <v>0</v>
      </c>
      <c r="N18" s="67">
        <f>SUM(N14:N17)</f>
        <v>0</v>
      </c>
      <c r="O18" s="67">
        <v>138</v>
      </c>
      <c r="P18" s="68">
        <v>1636</v>
      </c>
    </row>
    <row r="24" spans="1:23" ht="18.75">
      <c r="A24" s="24" t="s">
        <v>63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24" t="s">
        <v>64</v>
      </c>
      <c r="O24" s="69"/>
      <c r="P24" s="69"/>
      <c r="Q24" s="70"/>
      <c r="R24" s="70"/>
      <c r="S24" s="70"/>
      <c r="T24" s="70"/>
      <c r="W24" s="70"/>
    </row>
  </sheetData>
  <mergeCells count="12">
    <mergeCell ref="C7:K8"/>
    <mergeCell ref="A11:A13"/>
    <mergeCell ref="B11:B13"/>
    <mergeCell ref="C11:N11"/>
    <mergeCell ref="P11:P13"/>
    <mergeCell ref="C12:D12"/>
    <mergeCell ref="E12:F12"/>
    <mergeCell ref="G12:H12"/>
    <mergeCell ref="I12:J12"/>
    <mergeCell ref="K12:L12"/>
    <mergeCell ref="M12:N12"/>
    <mergeCell ref="O11:O13"/>
  </mergeCells>
  <phoneticPr fontId="2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1-4</vt:lpstr>
      <vt:lpstr>5-9</vt:lpstr>
      <vt:lpstr>10-12</vt:lpstr>
      <vt:lpstr>Cадки по новому</vt:lpstr>
      <vt:lpstr>позашкілля нове</vt:lpstr>
      <vt:lpstr>Садки</vt:lpstr>
      <vt:lpstr>Позашкілля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2020-05-28T06:27:24Z</cp:lastPrinted>
  <dcterms:created xsi:type="dcterms:W3CDTF">2006-09-16T00:00:00Z</dcterms:created>
  <dcterms:modified xsi:type="dcterms:W3CDTF">2020-05-28T06:29:20Z</dcterms:modified>
</cp:coreProperties>
</file>