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1000" windowHeight="11850" tabRatio="772" activeTab="4"/>
  </bookViews>
  <sheets>
    <sheet name="на 30.09.2024" sheetId="1" r:id="rId1"/>
    <sheet name="ОЗ" sheetId="10" r:id="rId2"/>
    <sheet name="ЗАПАСИ" sheetId="11" r:id="rId3"/>
    <sheet name="Гроші та еквіваленти" sheetId="12" r:id="rId4"/>
    <sheet name="ДТ" sheetId="13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3" l="1"/>
  <c r="G129" i="10" l="1"/>
  <c r="H129" i="10"/>
  <c r="H130" i="10" s="1"/>
  <c r="I129" i="10"/>
  <c r="I130" i="10" s="1"/>
  <c r="F129" i="10"/>
  <c r="F130" i="10" s="1"/>
  <c r="H82" i="10"/>
  <c r="I82" i="10"/>
  <c r="G82" i="10"/>
  <c r="F82" i="10"/>
  <c r="G130" i="10" l="1"/>
  <c r="E21" i="11"/>
  <c r="G24" i="11"/>
  <c r="G23" i="11"/>
  <c r="G22" i="11"/>
  <c r="E18" i="11"/>
  <c r="G20" i="11"/>
  <c r="G18" i="11" s="1"/>
  <c r="E15" i="11"/>
  <c r="E25" i="11" l="1"/>
  <c r="G21" i="11"/>
  <c r="G17" i="11"/>
  <c r="G16" i="11"/>
  <c r="G12" i="11"/>
  <c r="G14" i="11"/>
  <c r="G13" i="11"/>
  <c r="G9" i="11"/>
  <c r="G15" i="11" l="1"/>
  <c r="G25" i="11" s="1"/>
  <c r="I15" i="10" l="1"/>
  <c r="I16" i="10"/>
  <c r="I17" i="10"/>
  <c r="I18" i="10"/>
  <c r="I19" i="10"/>
  <c r="I20" i="10"/>
  <c r="I21" i="10"/>
  <c r="I22" i="10"/>
  <c r="I23" i="10"/>
  <c r="I25" i="10"/>
  <c r="I26" i="10"/>
  <c r="I27" i="10"/>
  <c r="I28" i="10"/>
  <c r="I29" i="10"/>
  <c r="I30" i="10"/>
  <c r="I31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9" i="10"/>
  <c r="I60" i="10"/>
  <c r="I61" i="10"/>
  <c r="I62" i="10"/>
  <c r="I63" i="10"/>
  <c r="I64" i="10"/>
  <c r="I65" i="10"/>
  <c r="I66" i="10"/>
  <c r="I67" i="10"/>
  <c r="I68" i="10"/>
  <c r="I69" i="10"/>
  <c r="I71" i="10"/>
  <c r="I72" i="10"/>
  <c r="I73" i="10"/>
  <c r="I74" i="10"/>
  <c r="I75" i="10"/>
  <c r="I76" i="10"/>
  <c r="I77" i="10"/>
  <c r="I78" i="10"/>
  <c r="I79" i="10"/>
  <c r="I80" i="10"/>
  <c r="I81" i="10"/>
  <c r="I85" i="10"/>
  <c r="I86" i="10"/>
  <c r="I87" i="10"/>
  <c r="I88" i="10"/>
  <c r="I89" i="10"/>
  <c r="I90" i="10"/>
  <c r="I91" i="10"/>
  <c r="I92" i="10"/>
  <c r="I93" i="10"/>
  <c r="I94" i="10"/>
  <c r="I95" i="10"/>
  <c r="I96" i="10"/>
  <c r="I97" i="10"/>
  <c r="I98" i="10"/>
  <c r="I99" i="10"/>
  <c r="I100" i="10"/>
  <c r="I101" i="10"/>
  <c r="I102" i="10"/>
  <c r="I103" i="10"/>
  <c r="I104" i="10"/>
  <c r="I105" i="10"/>
  <c r="I111" i="10"/>
  <c r="I112" i="10"/>
  <c r="I24" i="1" l="1"/>
  <c r="I13" i="1"/>
  <c r="G144" i="1"/>
  <c r="H143" i="1"/>
  <c r="I143" i="1"/>
  <c r="G143" i="1"/>
  <c r="H117" i="1"/>
  <c r="I117" i="1"/>
  <c r="G117" i="1"/>
  <c r="H90" i="1"/>
  <c r="I90" i="1"/>
  <c r="G90" i="1"/>
  <c r="H77" i="1"/>
  <c r="G77" i="1"/>
  <c r="H22" i="1"/>
  <c r="H144" i="1" s="1"/>
  <c r="G22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89" i="1"/>
  <c r="I88" i="1"/>
  <c r="I87" i="1"/>
  <c r="I86" i="1"/>
  <c r="I85" i="1"/>
  <c r="I84" i="1"/>
  <c r="I83" i="1"/>
  <c r="I82" i="1"/>
  <c r="I81" i="1"/>
  <c r="I80" i="1"/>
  <c r="I79" i="1"/>
  <c r="I20" i="1" l="1"/>
  <c r="I21" i="1"/>
  <c r="I17" i="1"/>
  <c r="I16" i="1"/>
  <c r="I15" i="1"/>
  <c r="I14" i="1"/>
  <c r="I18" i="1"/>
  <c r="I19" i="1"/>
  <c r="I25" i="1"/>
  <c r="I73" i="1"/>
  <c r="I43" i="1"/>
  <c r="I36" i="1"/>
  <c r="I48" i="1"/>
  <c r="I40" i="1"/>
  <c r="I32" i="1"/>
  <c r="I61" i="1"/>
  <c r="I76" i="1"/>
  <c r="I56" i="1"/>
  <c r="I41" i="1"/>
  <c r="I72" i="1"/>
  <c r="I75" i="1"/>
  <c r="I37" i="1"/>
  <c r="I30" i="1"/>
  <c r="I46" i="1"/>
  <c r="I51" i="1"/>
  <c r="I70" i="1"/>
  <c r="I44" i="1"/>
  <c r="I42" i="1"/>
  <c r="I39" i="1"/>
  <c r="I55" i="1"/>
  <c r="I65" i="1"/>
  <c r="I34" i="1"/>
  <c r="I66" i="1"/>
  <c r="I58" i="1"/>
  <c r="I63" i="1"/>
  <c r="I67" i="1"/>
  <c r="I28" i="1"/>
  <c r="I68" i="1"/>
  <c r="I49" i="1"/>
  <c r="I33" i="1"/>
  <c r="I47" i="1"/>
  <c r="I62" i="1"/>
  <c r="I74" i="1"/>
  <c r="I35" i="1"/>
  <c r="I50" i="1"/>
  <c r="I60" i="1"/>
  <c r="I59" i="1"/>
  <c r="I29" i="1"/>
  <c r="I57" i="1"/>
  <c r="I64" i="1"/>
  <c r="I45" i="1"/>
  <c r="I54" i="1"/>
  <c r="I26" i="1"/>
  <c r="I38" i="1"/>
  <c r="I52" i="1"/>
  <c r="I27" i="1"/>
  <c r="I69" i="1"/>
  <c r="I71" i="1"/>
  <c r="I53" i="1"/>
  <c r="I31" i="1"/>
  <c r="I77" i="1" l="1"/>
  <c r="I22" i="1"/>
  <c r="I144" i="1" s="1"/>
</calcChain>
</file>

<file path=xl/sharedStrings.xml><?xml version="1.0" encoding="utf-8"?>
<sst xmlns="http://schemas.openxmlformats.org/spreadsheetml/2006/main" count="693" uniqueCount="262">
  <si>
    <t>КП " Коломийська міська ритуальна служба"</t>
  </si>
  <si>
    <t>ЄДРПОУ: 34378405</t>
  </si>
  <si>
    <t>№ з/п</t>
  </si>
  <si>
    <t>Інвентарний номер</t>
  </si>
  <si>
    <t>Рахунок</t>
  </si>
  <si>
    <t>Первісна вартість</t>
  </si>
  <si>
    <t>Адмінкорпус-майстерня</t>
  </si>
  <si>
    <t>10310001-10310002</t>
  </si>
  <si>
    <t>з липня 2006р.</t>
  </si>
  <si>
    <t>Вбиральня № 1</t>
  </si>
  <si>
    <t>з лютого 2007р.</t>
  </si>
  <si>
    <t>Вбиральня № 2</t>
  </si>
  <si>
    <t>Вбиральня № 3</t>
  </si>
  <si>
    <t>Колодязі</t>
  </si>
  <si>
    <t>з липня  2013р.</t>
  </si>
  <si>
    <t>Ворота № 1</t>
  </si>
  <si>
    <t>з липня  2018р.</t>
  </si>
  <si>
    <t>Ворота № 2</t>
  </si>
  <si>
    <t>Приміщення по вул.Р.Крушельницьких,26</t>
  </si>
  <si>
    <t>з жовтня 2021р.</t>
  </si>
  <si>
    <t>Конструкція "Дзвін пам'яті"</t>
  </si>
  <si>
    <t xml:space="preserve"> січень 2024</t>
  </si>
  <si>
    <t>Найменування обєктів основних засобів</t>
  </si>
  <si>
    <t xml:space="preserve">Залишкова вартість на кінець </t>
  </si>
  <si>
    <t>Дата введення в експлуатацію</t>
  </si>
  <si>
    <t>Знос всього</t>
  </si>
  <si>
    <t>К-ть</t>
  </si>
  <si>
    <t>Копіювальний пристрій Сanon FC-128</t>
  </si>
  <si>
    <t>Комп’ютер Intel Celezon 400</t>
  </si>
  <si>
    <t>Косарка роторна Z-169-1.35</t>
  </si>
  <si>
    <t>Сінокосарка роторна ручка ДК</t>
  </si>
  <si>
    <t xml:space="preserve">Газонокосарка DSM-1667 </t>
  </si>
  <si>
    <t>Бензомотокоса ЕСНО     SRM-4605</t>
  </si>
  <si>
    <t>Вольєри для собак 5шт</t>
  </si>
  <si>
    <t>1049007-1049011</t>
  </si>
  <si>
    <t>Касовий апарат           ГНОМ 302</t>
  </si>
  <si>
    <t>Зварювальний апарат</t>
  </si>
  <si>
    <t>Котел «Рівнетерм-96»</t>
  </si>
  <si>
    <t>Котел КД Turbo</t>
  </si>
  <si>
    <t>Трансформаторна підстанція</t>
  </si>
  <si>
    <t>Відвал бульдозерний</t>
  </si>
  <si>
    <t>Розкидач піску/солі</t>
  </si>
  <si>
    <t>Кирковщик 3-х зубий 500мм</t>
  </si>
  <si>
    <t>Комп’ютер PHILIPS</t>
  </si>
  <si>
    <t>Мотокоса Oleo max sparta</t>
  </si>
  <si>
    <t>Тример Foresta FC-43 2.4 квт. Дніпро-М бензиновий</t>
  </si>
  <si>
    <t xml:space="preserve">Бензиновий тример Foresta FC-52 LX </t>
  </si>
  <si>
    <t>Бензопила Foresta               FА-52 LX</t>
  </si>
  <si>
    <t>Бензопила Foresta              FА-52 LX</t>
  </si>
  <si>
    <t>Насадка висоторіз для бензинового тримера Foresta РS-26</t>
  </si>
  <si>
    <t xml:space="preserve">Бензиновий тример Foresta FC-47 LX </t>
  </si>
  <si>
    <t>Генератор бензиновий Forte FC-9000 E 700 BT</t>
  </si>
  <si>
    <t>Ноутбук Asus Vivo Book</t>
  </si>
  <si>
    <t>Бетонозмішувач              Лімекс-165</t>
  </si>
  <si>
    <t>Бензопила Rebiner CS45 3400 Вт  52 куб ланцюг  OREGON</t>
  </si>
  <si>
    <t>Тример бензиновий СКИФ PROFESSIONAL СБТ-4200</t>
  </si>
  <si>
    <t>Бензопила Rebiner RCS-38 P ланцюг  OREGON</t>
  </si>
  <si>
    <t>Кущоріз бензиновий solo by Al-KО 163-55 BK 5220 Empire</t>
  </si>
  <si>
    <t>Тример бензиновий Vitals  Professional</t>
  </si>
  <si>
    <t xml:space="preserve">Бензопила ланцюгова Vitals Master BKZ 45230 15 </t>
  </si>
  <si>
    <t>Автомобіль Москвич ІЖ</t>
  </si>
  <si>
    <t>з липня 2008</t>
  </si>
  <si>
    <t>Трактор  ХТЗ-2511/04 з відвалом</t>
  </si>
  <si>
    <t>з червня 2011</t>
  </si>
  <si>
    <t>Акумулятор до трактора</t>
  </si>
  <si>
    <t>Ремонт двигуна, заміна щеплення</t>
  </si>
  <si>
    <t>Автомобіль Mercedes-Benz Vito111</t>
  </si>
  <si>
    <t>з липня 2012</t>
  </si>
  <si>
    <t>Акумулятор до автомобіля</t>
  </si>
  <si>
    <t>Ремонт автомобіля</t>
  </si>
  <si>
    <t>Трактор КАТА KD1104</t>
  </si>
  <si>
    <t xml:space="preserve">Напівпричіп тракторний, модель DL-10-3-M </t>
  </si>
  <si>
    <t xml:space="preserve">Відвал для підгортування снігу до тарктора КАТА KD1104 </t>
  </si>
  <si>
    <t>Бензопила «Січ»</t>
  </si>
  <si>
    <t>Перфоратор Dew 25700K</t>
  </si>
  <si>
    <t>з лютого 2008</t>
  </si>
  <si>
    <t>Бензогенератор GЕСО-2801</t>
  </si>
  <si>
    <t>з лютого 2009</t>
  </si>
  <si>
    <t>Бензокущоріз SOLO 161</t>
  </si>
  <si>
    <t>Мотокоса «SOLO-142В»</t>
  </si>
  <si>
    <t>Насос для брудної води</t>
  </si>
  <si>
    <t>Мотокоса DS 4200T EFCO</t>
  </si>
  <si>
    <t>Бензоріз 963 ТТА-12 Oleo MAX</t>
  </si>
  <si>
    <t>Мотопомпа SA18 Oleo MAX</t>
  </si>
  <si>
    <t>Мотооприскувач PERMETEZO</t>
  </si>
  <si>
    <t>Однорожковий сіткомет СПРУТ-1</t>
  </si>
  <si>
    <t>Пристрій для захоплення тварин</t>
  </si>
  <si>
    <t>Бензопила Husqvarna- TORQ</t>
  </si>
  <si>
    <t>Травокосарка Husqvarna- TORQ</t>
  </si>
  <si>
    <t>Мотокоса Oleo Mac Sparta</t>
  </si>
  <si>
    <t>Контейнери для сміття                (15 шт)</t>
  </si>
  <si>
    <t>1062018-1062032</t>
  </si>
  <si>
    <t>з червня 2018</t>
  </si>
  <si>
    <t>Насос фекальний</t>
  </si>
  <si>
    <t>Шуруповерт TEKMAH</t>
  </si>
  <si>
    <t xml:space="preserve">Меблі офісні в асортименті </t>
  </si>
  <si>
    <t>Драбина алюмінієва</t>
  </si>
  <si>
    <t>Драбина алюмінієва (10 сход)</t>
  </si>
  <si>
    <t>Зарядний пристрій Дніпро-М</t>
  </si>
  <si>
    <t>ЗваркаSAB-15DEB Дніпро</t>
  </si>
  <si>
    <t>Відбійний молоток Rebiner     RHO-2950</t>
  </si>
  <si>
    <t>Лавки «Urban» (6шт)</t>
  </si>
  <si>
    <t>1062041-1062046</t>
  </si>
  <si>
    <t>Мотопомпа ТехАС ТА-МР 80</t>
  </si>
  <si>
    <t>серпень 2023р.</t>
  </si>
  <si>
    <t>Мотокоса GTM CN 430 F</t>
  </si>
  <si>
    <t>Багатофункціональний пристрій Epson</t>
  </si>
  <si>
    <t>Бензопила In Power M3 5818</t>
  </si>
  <si>
    <t xml:space="preserve"> вересень 2023р. </t>
  </si>
  <si>
    <t>Акумуляторний обприскувач SEQUOIA SAS16</t>
  </si>
  <si>
    <t>Тачка VITALS 100л/180кг</t>
  </si>
  <si>
    <t>Термінал обліку ZK Teco F22</t>
  </si>
  <si>
    <t xml:space="preserve">жовтень 2023р. </t>
  </si>
  <si>
    <t>Крісло офісне</t>
  </si>
  <si>
    <t>лютий 2024р.</t>
  </si>
  <si>
    <t>Акумуляторний обприскувач Iron Angel SPR 16A</t>
  </si>
  <si>
    <t>квітень 2024р.</t>
  </si>
  <si>
    <t>Обприскувач акум. TexAC TA-03-460</t>
  </si>
  <si>
    <t>липень 2024р.</t>
  </si>
  <si>
    <t>Генератор бензиновий EnerSol EPG-2800S 1ф 2.5-2.8кВт</t>
  </si>
  <si>
    <t>РАЗОМ 103:</t>
  </si>
  <si>
    <t>103 "Будинки та споруди"</t>
  </si>
  <si>
    <t>104 "Машини та обладнання"</t>
  </si>
  <si>
    <t>105 "Транспортні засоби"</t>
  </si>
  <si>
    <t>106 "Інструменти, прилади та інвентар"</t>
  </si>
  <si>
    <t>112 “Малоцінні необоротні матеріальні активи”</t>
  </si>
  <si>
    <t>РАЗОМ 104:</t>
  </si>
  <si>
    <t>РАЗОМ 105:</t>
  </si>
  <si>
    <t>РАЗОМ 106:</t>
  </si>
  <si>
    <t>ВЬОГО по установі:</t>
  </si>
  <si>
    <t>ПЕРЕЛІК ОСНОВНИХ ЗАСОБІВ ТА ІНМА</t>
  </si>
  <si>
    <t>Станом на 01.10.2024</t>
  </si>
  <si>
    <t>Гол. бухгалтер</t>
  </si>
  <si>
    <t>Людмила МАКСИМ'ЮК</t>
  </si>
  <si>
    <t>Напівпричіп НТ-2-02 з гідроциліндром</t>
  </si>
  <si>
    <t>Мотокоса GTM CN430F</t>
  </si>
  <si>
    <t>Повітродувка Vitals Master LP 77100a</t>
  </si>
  <si>
    <t>Гідравлічний дисковий обрізувач дерев навісний на трактор SF-5000B</t>
  </si>
  <si>
    <t>Обприскувач акум. TexAC TA-03-461</t>
  </si>
  <si>
    <t>Обприскувач акум. TexAC TA-03-462</t>
  </si>
  <si>
    <t>Обприскувач акум. TexAC TA-03-463</t>
  </si>
  <si>
    <t>Обприскувач акум. TexAC TA-03-464</t>
  </si>
  <si>
    <t xml:space="preserve">Вольєр для собак </t>
  </si>
  <si>
    <t>101 "Земельні ділянки"</t>
  </si>
  <si>
    <t>Земельна ділянка, 4,828 га, кадастр.№ 2610600000:15:007:0057 (м.Коломия, р-н вул.Гетьмана І.Мазепи та вул.С.Бандери) (Єврейський цвинтар)</t>
  </si>
  <si>
    <t>Земельна ділянка, 4,86 га, кадастр.№ 2610600000:19:001:0069 (м.Коломия, р-н Карпатської) (Польський цвинтар)</t>
  </si>
  <si>
    <t>Земельна ділянка, 18,27 га, кадастр.№ 2610600000:02:001:0003 (м.Коломия, вул.О.Довбуша, 420)</t>
  </si>
  <si>
    <t>11.2024</t>
  </si>
  <si>
    <t xml:space="preserve">Лавка «Urban» </t>
  </si>
  <si>
    <t>Од. виміру</t>
  </si>
  <si>
    <t>шт</t>
  </si>
  <si>
    <t>Земельна ділянка, 8,2 га, кадастр.№ 2610600000020040121 (м.Коломия, вул.О.Довбуша, б/н)</t>
  </si>
  <si>
    <t>Найменування матеріальних цінностей</t>
  </si>
  <si>
    <t>Рік придбання (введення в експлуатацію)</t>
  </si>
  <si>
    <t>Первісна вартість, грн</t>
  </si>
  <si>
    <t>Знос, грн</t>
  </si>
  <si>
    <t>Залишкова вартість, грн</t>
  </si>
  <si>
    <t>01.07.2006</t>
  </si>
  <si>
    <t>01.08.2023</t>
  </si>
  <si>
    <t>РАЗОМ:</t>
  </si>
  <si>
    <t>Номер балансового рахунку</t>
  </si>
  <si>
    <t>Вартість, грн</t>
  </si>
  <si>
    <t>Сума, грн</t>
  </si>
  <si>
    <t>Інші відомості</t>
  </si>
  <si>
    <t xml:space="preserve">Стяготримач з н/ж сталі </t>
  </si>
  <si>
    <t>20</t>
  </si>
  <si>
    <t>Струна STIHL 3мм*236м квадрат</t>
  </si>
  <si>
    <t>10</t>
  </si>
  <si>
    <t>203 Паливно-мастильні матеріали</t>
  </si>
  <si>
    <t>201  Сировина та матеріали</t>
  </si>
  <si>
    <t>л</t>
  </si>
  <si>
    <t>90</t>
  </si>
  <si>
    <t>1000</t>
  </si>
  <si>
    <t>100</t>
  </si>
  <si>
    <t>205 Будівельні матеріальні</t>
  </si>
  <si>
    <t xml:space="preserve">Щебінь ФР 20х40 </t>
  </si>
  <si>
    <t>26,1</t>
  </si>
  <si>
    <t>Щебінь ФР 20х40</t>
  </si>
  <si>
    <t>тн</t>
  </si>
  <si>
    <t>28,4</t>
  </si>
  <si>
    <t>12.2024</t>
  </si>
  <si>
    <t>10.2024</t>
  </si>
  <si>
    <t>03.2024</t>
  </si>
  <si>
    <t>05.2024</t>
  </si>
  <si>
    <t>207 Запасні частини</t>
  </si>
  <si>
    <t>Шини 215/65 R16 Premiorri ViaMaggiore 98T</t>
  </si>
  <si>
    <t>4</t>
  </si>
  <si>
    <t>08.2024</t>
  </si>
  <si>
    <t>Акумулятор 110 Аh iskra</t>
  </si>
  <si>
    <t>1</t>
  </si>
  <si>
    <t>GPS трекер</t>
  </si>
  <si>
    <t>Датчик рівня палива "Epsilon" ER-BLE</t>
  </si>
  <si>
    <t>Ножиці садові телескопічні 750мм</t>
  </si>
  <si>
    <t>7</t>
  </si>
  <si>
    <t>02.2024</t>
  </si>
  <si>
    <t>Кількість, од.</t>
  </si>
  <si>
    <t>Х</t>
  </si>
  <si>
    <t>22 Малоцінні та швидкозношувані предмети</t>
  </si>
  <si>
    <t>Основні засоби:</t>
  </si>
  <si>
    <t>Інші необоротні матеріальні активи:</t>
  </si>
  <si>
    <t>Разом основні засоби:</t>
  </si>
  <si>
    <t>РАЗОМ інші необоротні матеріальні активи:</t>
  </si>
  <si>
    <t>Додаток 1</t>
  </si>
  <si>
    <t xml:space="preserve">До передавального балансу активів та  зобов’язань  КП «Коломийська міська ритуальна служба» до правонаступника  
КП «Зеленосвіт»
</t>
  </si>
  <si>
    <t>Перелік основних засобів та інших необоротних матеріальних активів, що передаються з балансу                                               КП "Коломийська міська ритуальна служба" на баданс КП "Зеленосвіт"</t>
  </si>
  <si>
    <t xml:space="preserve"> </t>
  </si>
  <si>
    <t xml:space="preserve">В.о. директора </t>
  </si>
  <si>
    <t>КП «Коломийська міська ритуальна</t>
  </si>
  <si>
    <t>служба»</t>
  </si>
  <si>
    <t>Директор</t>
  </si>
  <si>
    <t>КП «Зеленосвіт»</t>
  </si>
  <si>
    <t>_________________О. ГАВРИЛЯК</t>
  </si>
  <si>
    <t>________________В. ТИМЧУК</t>
  </si>
  <si>
    <t>Голова комісії з реорганізації</t>
  </si>
  <si>
    <t xml:space="preserve">КП «Коломийська міська ритуальна </t>
  </si>
  <si>
    <t>служба»:</t>
  </si>
  <si>
    <t>Директор КП «Полігон Екологія»</t>
  </si>
  <si>
    <t>Ігор СОЛОВКА</t>
  </si>
  <si>
    <t>Секретар комісії:</t>
  </si>
  <si>
    <t>Директор Коломийського центру</t>
  </si>
  <si>
    <t>туризму та дозвілля</t>
  </si>
  <si>
    <t>Члени комісії:</t>
  </si>
  <si>
    <t>Головний бухгалтер КП «Зеленосвіт»</t>
  </si>
  <si>
    <t>Головний бухгалтер КП «Коломийська</t>
  </si>
  <si>
    <t>Майстер КП «Коломийська міська</t>
  </si>
  <si>
    <t>ритуальна служба»</t>
  </si>
  <si>
    <t>Економіст КП «Коломийська</t>
  </si>
  <si>
    <t>міська ритуальна служба»</t>
  </si>
  <si>
    <t>Ольга ЯЦИК</t>
  </si>
  <si>
    <t xml:space="preserve">ПЕРЕДАВ:                                                                    </t>
  </si>
  <si>
    <t>ПРИЙНЯВ:</t>
  </si>
  <si>
    <t xml:space="preserve">  </t>
  </si>
  <si>
    <t>Таїса КОСТЮК</t>
  </si>
  <si>
    <t>Оксана ТОМЧУК</t>
  </si>
  <si>
    <t xml:space="preserve">міська ритуальна служба»                                                                </t>
  </si>
  <si>
    <t xml:space="preserve"> Людмила МАКСИМ’ЮК</t>
  </si>
  <si>
    <t xml:space="preserve">         </t>
  </si>
  <si>
    <t>Лілія РИЖУК</t>
  </si>
  <si>
    <t xml:space="preserve">Економіст КП «Зеленосвіт»                                                        </t>
  </si>
  <si>
    <t xml:space="preserve">  Наталія РАТУШНЯК</t>
  </si>
  <si>
    <t>Перелік матеріальних активів (запаси), що передаються з балансу  КП "Коломийська міська ритуальна служба"                                                                на баланс КП "Зеленосвіт"</t>
  </si>
  <si>
    <t>Додаток 2</t>
  </si>
  <si>
    <t xml:space="preserve">До передавального балансу активів та  зобов’язань  КП «Коломийська міська ритуальна служба» до правонаступника  КП «Зеленосвіт»
</t>
  </si>
  <si>
    <t>До передавального балансу активів та  зобов’язань  КП «Коломийська міська ритуальна служба» до правонаступника  КП «Зеленосвіт»</t>
  </si>
  <si>
    <t>на реєстраційних рахунках станом на 27.12.2024</t>
  </si>
  <si>
    <t>Перелік матеріальних активів (гроші та їх еквіваленти), що передаються з балансу                                                                    КП "Коломийська міська ритуальна служба"  на баланс КП "Зеленосвіт"</t>
  </si>
  <si>
    <t>Дизильне паливо (скретч-картки)</t>
  </si>
  <si>
    <t>Бензин А-95 (скретч-картки)</t>
  </si>
  <si>
    <t>Назва банківської установи</t>
  </si>
  <si>
    <t>№ реєстраційного рахунку</t>
  </si>
  <si>
    <t>АТ КБ "Приватбанк"</t>
  </si>
  <si>
    <t>Наталія РАТУШНЯК</t>
  </si>
  <si>
    <t>Людмила МАКСИМ’ЮК</t>
  </si>
  <si>
    <t>Додаток 3</t>
  </si>
  <si>
    <t>Додаток 4</t>
  </si>
  <si>
    <t>Дебіторська заборгованість, що передається з балансу                                                                                                                         КП "Коломийська міська ритуальна служба"  на баланс КП "Зеленосвіт"</t>
  </si>
  <si>
    <t xml:space="preserve">Назва </t>
  </si>
  <si>
    <t>Розшифровка</t>
  </si>
  <si>
    <t>Розрахунки з бюджетом</t>
  </si>
  <si>
    <t>Податок на прибуток</t>
  </si>
  <si>
    <t>Частина чистого прибутку</t>
  </si>
  <si>
    <t>UA683052990000026004035506761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</si>
</sst>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dd\.mm\.yyyy;@"/>
    <numFmt numFmtId="166" formatCode="#,##0.0000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62">
    <xf numFmtId="0" fontId="0" fillId="0" borderId="0" xfId="0"/>
    <xf numFmtId="0" fontId="3" fillId="0" borderId="0" xfId="0" applyFont="1"/>
    <xf numFmtId="0" fontId="3" fillId="0" borderId="0" xfId="0" applyFont="1" applyFill="1"/>
    <xf numFmtId="2" fontId="4" fillId="0" borderId="1" xfId="0" applyNumberFormat="1" applyFont="1" applyBorder="1"/>
    <xf numFmtId="0" fontId="4" fillId="0" borderId="1" xfId="0" applyFont="1" applyBorder="1"/>
    <xf numFmtId="0" fontId="4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" fontId="6" fillId="0" borderId="12" xfId="0" applyNumberFormat="1" applyFont="1" applyBorder="1" applyAlignment="1">
      <alignment horizontal="right" vertical="center"/>
    </xf>
    <xf numFmtId="4" fontId="6" fillId="0" borderId="8" xfId="0" applyNumberFormat="1" applyFont="1" applyBorder="1" applyAlignment="1">
      <alignment horizontal="right" vertical="center"/>
    </xf>
    <xf numFmtId="4" fontId="6" fillId="0" borderId="11" xfId="0" applyNumberFormat="1" applyFont="1" applyBorder="1" applyAlignment="1">
      <alignment horizontal="right" vertical="center"/>
    </xf>
    <xf numFmtId="2" fontId="4" fillId="2" borderId="6" xfId="0" applyNumberFormat="1" applyFont="1" applyFill="1" applyBorder="1" applyAlignment="1">
      <alignment horizontal="right"/>
    </xf>
    <xf numFmtId="2" fontId="4" fillId="2" borderId="4" xfId="0" applyNumberFormat="1" applyFont="1" applyFill="1" applyBorder="1"/>
    <xf numFmtId="4" fontId="6" fillId="0" borderId="1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/>
    </xf>
    <xf numFmtId="2" fontId="4" fillId="0" borderId="1" xfId="0" applyNumberFormat="1" applyFont="1" applyBorder="1" applyAlignment="1"/>
    <xf numFmtId="2" fontId="4" fillId="0" borderId="2" xfId="0" applyNumberFormat="1" applyFont="1" applyBorder="1"/>
    <xf numFmtId="4" fontId="4" fillId="0" borderId="1" xfId="0" applyNumberFormat="1" applyFont="1" applyBorder="1" applyAlignment="1">
      <alignment horizontal="right" vertical="center"/>
    </xf>
    <xf numFmtId="2" fontId="4" fillId="0" borderId="5" xfId="0" applyNumberFormat="1" applyFont="1" applyBorder="1" applyAlignment="1"/>
    <xf numFmtId="0" fontId="7" fillId="0" borderId="5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2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justify" vertical="top" wrapText="1"/>
    </xf>
    <xf numFmtId="2" fontId="4" fillId="0" borderId="1" xfId="0" applyNumberFormat="1" applyFont="1" applyBorder="1" applyAlignment="1">
      <alignment horizontal="right"/>
    </xf>
    <xf numFmtId="2" fontId="4" fillId="2" borderId="1" xfId="0" applyNumberFormat="1" applyFont="1" applyFill="1" applyBorder="1" applyAlignment="1"/>
    <xf numFmtId="0" fontId="7" fillId="0" borderId="1" xfId="0" applyFont="1" applyBorder="1"/>
    <xf numFmtId="4" fontId="6" fillId="0" borderId="21" xfId="0" applyNumberFormat="1" applyFont="1" applyBorder="1" applyAlignment="1">
      <alignment horizontal="right" vertical="center"/>
    </xf>
    <xf numFmtId="2" fontId="4" fillId="0" borderId="5" xfId="0" applyNumberFormat="1" applyFont="1" applyBorder="1" applyAlignment="1">
      <alignment horizontal="right"/>
    </xf>
    <xf numFmtId="2" fontId="4" fillId="0" borderId="2" xfId="0" applyNumberFormat="1" applyFont="1" applyBorder="1" applyAlignment="1"/>
    <xf numFmtId="2" fontId="4" fillId="0" borderId="1" xfId="0" applyNumberFormat="1" applyFont="1" applyBorder="1" applyAlignment="1">
      <alignment wrapText="1"/>
    </xf>
    <xf numFmtId="2" fontId="4" fillId="0" borderId="0" xfId="0" applyNumberFormat="1" applyFont="1" applyBorder="1" applyAlignment="1">
      <alignment horizontal="right"/>
    </xf>
    <xf numFmtId="2" fontId="4" fillId="0" borderId="23" xfId="0" applyNumberFormat="1" applyFont="1" applyBorder="1" applyAlignment="1">
      <alignment horizontal="right"/>
    </xf>
    <xf numFmtId="4" fontId="6" fillId="0" borderId="0" xfId="0" applyNumberFormat="1" applyFont="1" applyBorder="1" applyAlignment="1">
      <alignment horizontal="right" vertical="center"/>
    </xf>
    <xf numFmtId="4" fontId="4" fillId="0" borderId="0" xfId="0" applyNumberFormat="1" applyFont="1" applyBorder="1" applyAlignment="1">
      <alignment horizontal="right" vertical="center"/>
    </xf>
    <xf numFmtId="4" fontId="4" fillId="0" borderId="0" xfId="0" applyNumberFormat="1" applyFont="1" applyBorder="1" applyAlignment="1">
      <alignment horizontal="right"/>
    </xf>
    <xf numFmtId="4" fontId="4" fillId="0" borderId="0" xfId="0" applyNumberFormat="1" applyFont="1" applyBorder="1" applyAlignment="1"/>
    <xf numFmtId="2" fontId="4" fillId="0" borderId="0" xfId="0" applyNumberFormat="1" applyFont="1" applyBorder="1" applyAlignment="1">
      <alignment horizontal="right" vertical="center"/>
    </xf>
    <xf numFmtId="4" fontId="3" fillId="0" borderId="0" xfId="0" applyNumberFormat="1" applyFont="1"/>
    <xf numFmtId="4" fontId="6" fillId="0" borderId="13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/>
    </xf>
    <xf numFmtId="164" fontId="6" fillId="3" borderId="11" xfId="0" applyNumberFormat="1" applyFont="1" applyFill="1" applyBorder="1" applyAlignment="1">
      <alignment horizontal="center" vertical="center"/>
    </xf>
    <xf numFmtId="4" fontId="6" fillId="3" borderId="12" xfId="0" applyNumberFormat="1" applyFont="1" applyFill="1" applyBorder="1" applyAlignment="1">
      <alignment horizontal="right" vertical="center"/>
    </xf>
    <xf numFmtId="4" fontId="6" fillId="3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164" fontId="7" fillId="2" borderId="8" xfId="0" applyNumberFormat="1" applyFont="1" applyFill="1" applyBorder="1" applyAlignment="1">
      <alignment horizontal="center"/>
    </xf>
    <xf numFmtId="4" fontId="7" fillId="2" borderId="7" xfId="0" applyNumberFormat="1" applyFont="1" applyFill="1" applyBorder="1" applyAlignment="1">
      <alignment horizontal="right"/>
    </xf>
    <xf numFmtId="4" fontId="7" fillId="2" borderId="8" xfId="0" applyNumberFormat="1" applyFont="1" applyFill="1" applyBorder="1" applyAlignment="1">
      <alignment horizontal="right"/>
    </xf>
    <xf numFmtId="4" fontId="7" fillId="0" borderId="7" xfId="0" applyNumberFormat="1" applyFont="1" applyBorder="1" applyAlignment="1">
      <alignment horizontal="right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/>
    <xf numFmtId="0" fontId="7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4" fontId="7" fillId="0" borderId="1" xfId="0" applyNumberFormat="1" applyFont="1" applyBorder="1"/>
    <xf numFmtId="4" fontId="7" fillId="2" borderId="8" xfId="0" applyNumberFormat="1" applyFont="1" applyFill="1" applyBorder="1" applyAlignment="1">
      <alignment horizontal="right" vertical="center"/>
    </xf>
    <xf numFmtId="0" fontId="7" fillId="0" borderId="1" xfId="0" applyFont="1" applyFill="1" applyBorder="1"/>
    <xf numFmtId="0" fontId="7" fillId="0" borderId="1" xfId="0" applyFont="1" applyBorder="1" applyAlignment="1">
      <alignment wrapText="1"/>
    </xf>
    <xf numFmtId="4" fontId="7" fillId="2" borderId="10" xfId="0" applyNumberFormat="1" applyFont="1" applyFill="1" applyBorder="1" applyAlignment="1">
      <alignment horizontal="right"/>
    </xf>
    <xf numFmtId="4" fontId="7" fillId="0" borderId="9" xfId="0" applyNumberFormat="1" applyFont="1" applyBorder="1" applyAlignment="1">
      <alignment horizontal="right"/>
    </xf>
    <xf numFmtId="4" fontId="8" fillId="0" borderId="1" xfId="0" applyNumberFormat="1" applyFont="1" applyFill="1" applyBorder="1"/>
    <xf numFmtId="0" fontId="9" fillId="3" borderId="1" xfId="0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4" fontId="9" fillId="3" borderId="1" xfId="0" applyNumberFormat="1" applyFont="1" applyFill="1" applyBorder="1" applyAlignment="1">
      <alignment horizontal="right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4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4" fontId="7" fillId="0" borderId="16" xfId="0" applyNumberFormat="1" applyFont="1" applyBorder="1" applyAlignment="1">
      <alignment horizontal="right" vertical="center"/>
    </xf>
    <xf numFmtId="4" fontId="7" fillId="2" borderId="15" xfId="0" applyNumberFormat="1" applyFont="1" applyFill="1" applyBorder="1" applyAlignment="1">
      <alignment horizontal="right"/>
    </xf>
    <xf numFmtId="4" fontId="7" fillId="0" borderId="7" xfId="0" applyNumberFormat="1" applyFont="1" applyBorder="1" applyAlignment="1">
      <alignment horizontal="right" vertical="center"/>
    </xf>
    <xf numFmtId="14" fontId="7" fillId="0" borderId="1" xfId="0" applyNumberFormat="1" applyFont="1" applyBorder="1" applyAlignment="1">
      <alignment horizont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/>
    </xf>
    <xf numFmtId="4" fontId="7" fillId="0" borderId="2" xfId="0" applyNumberFormat="1" applyFont="1" applyBorder="1"/>
    <xf numFmtId="0" fontId="7" fillId="0" borderId="0" xfId="0" applyFont="1"/>
    <xf numFmtId="0" fontId="7" fillId="0" borderId="2" xfId="0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4" fontId="7" fillId="2" borderId="1" xfId="0" applyNumberFormat="1" applyFont="1" applyFill="1" applyBorder="1" applyAlignment="1">
      <alignment horizontal="right"/>
    </xf>
    <xf numFmtId="4" fontId="7" fillId="0" borderId="1" xfId="0" applyNumberFormat="1" applyFont="1" applyBorder="1" applyAlignment="1">
      <alignment horizontal="right"/>
    </xf>
    <xf numFmtId="4" fontId="7" fillId="0" borderId="1" xfId="0" applyNumberFormat="1" applyFont="1" applyBorder="1" applyAlignment="1">
      <alignment horizontal="right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14" fontId="7" fillId="0" borderId="5" xfId="0" applyNumberFormat="1" applyFont="1" applyBorder="1" applyAlignment="1">
      <alignment horizontal="center"/>
    </xf>
    <xf numFmtId="4" fontId="7" fillId="0" borderId="5" xfId="0" applyNumberFormat="1" applyFont="1" applyBorder="1"/>
    <xf numFmtId="4" fontId="7" fillId="0" borderId="7" xfId="0" applyNumberFormat="1" applyFont="1" applyBorder="1" applyAlignment="1"/>
    <xf numFmtId="0" fontId="7" fillId="0" borderId="2" xfId="0" applyFont="1" applyBorder="1" applyAlignment="1">
      <alignment vertical="center" wrapText="1"/>
    </xf>
    <xf numFmtId="4" fontId="7" fillId="2" borderId="3" xfId="0" applyNumberFormat="1" applyFont="1" applyFill="1" applyBorder="1" applyAlignment="1">
      <alignment horizontal="right"/>
    </xf>
    <xf numFmtId="0" fontId="7" fillId="0" borderId="17" xfId="0" applyFont="1" applyBorder="1" applyAlignment="1">
      <alignment horizontal="center" vertical="center"/>
    </xf>
    <xf numFmtId="0" fontId="7" fillId="0" borderId="5" xfId="0" applyFont="1" applyBorder="1" applyAlignment="1">
      <alignment vertical="top" wrapText="1"/>
    </xf>
    <xf numFmtId="0" fontId="7" fillId="0" borderId="18" xfId="0" applyFont="1" applyBorder="1" applyAlignment="1">
      <alignment horizontal="center" vertical="center"/>
    </xf>
    <xf numFmtId="4" fontId="7" fillId="0" borderId="16" xfId="0" applyNumberFormat="1" applyFont="1" applyBorder="1" applyAlignment="1">
      <alignment horizontal="right"/>
    </xf>
    <xf numFmtId="0" fontId="7" fillId="0" borderId="1" xfId="0" applyFont="1" applyBorder="1" applyAlignment="1">
      <alignment vertical="top" wrapText="1"/>
    </xf>
    <xf numFmtId="0" fontId="7" fillId="0" borderId="19" xfId="0" applyFont="1" applyBorder="1" applyAlignment="1">
      <alignment horizontal="center" vertical="center"/>
    </xf>
    <xf numFmtId="0" fontId="8" fillId="0" borderId="1" xfId="0" applyFont="1" applyFill="1" applyBorder="1"/>
    <xf numFmtId="0" fontId="8" fillId="0" borderId="0" xfId="0" applyFont="1" applyFill="1"/>
    <xf numFmtId="4" fontId="8" fillId="0" borderId="0" xfId="0" applyNumberFormat="1" applyFont="1" applyFill="1"/>
    <xf numFmtId="0" fontId="9" fillId="3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/>
    <xf numFmtId="4" fontId="8" fillId="0" borderId="1" xfId="0" applyNumberFormat="1" applyFont="1" applyBorder="1"/>
    <xf numFmtId="0" fontId="9" fillId="4" borderId="16" xfId="0" applyFont="1" applyFill="1" applyBorder="1" applyAlignment="1">
      <alignment horizontal="center" vertical="center"/>
    </xf>
    <xf numFmtId="164" fontId="9" fillId="4" borderId="16" xfId="0" applyNumberFormat="1" applyFont="1" applyFill="1" applyBorder="1" applyAlignment="1">
      <alignment horizontal="center" vertical="center"/>
    </xf>
    <xf numFmtId="4" fontId="9" fillId="4" borderId="15" xfId="0" applyNumberFormat="1" applyFont="1" applyFill="1" applyBorder="1" applyAlignment="1">
      <alignment horizontal="right" vertical="center"/>
    </xf>
    <xf numFmtId="4" fontId="7" fillId="0" borderId="5" xfId="0" applyNumberFormat="1" applyFont="1" applyBorder="1" applyAlignment="1">
      <alignment horizontal="right"/>
    </xf>
    <xf numFmtId="0" fontId="7" fillId="0" borderId="0" xfId="0" applyFont="1" applyAlignment="1">
      <alignment horizontal="left" vertical="center" wrapText="1"/>
    </xf>
    <xf numFmtId="0" fontId="7" fillId="0" borderId="4" xfId="0" applyFont="1" applyBorder="1" applyAlignment="1">
      <alignment horizontal="center"/>
    </xf>
    <xf numFmtId="0" fontId="7" fillId="0" borderId="10" xfId="0" applyFont="1" applyBorder="1" applyAlignment="1">
      <alignment horizontal="center" vertical="center"/>
    </xf>
    <xf numFmtId="0" fontId="7" fillId="0" borderId="2" xfId="0" applyFont="1" applyBorder="1"/>
    <xf numFmtId="0" fontId="7" fillId="0" borderId="22" xfId="0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right"/>
    </xf>
    <xf numFmtId="4" fontId="7" fillId="0" borderId="10" xfId="0" applyNumberFormat="1" applyFont="1" applyBorder="1" applyAlignment="1">
      <alignment horizontal="right"/>
    </xf>
    <xf numFmtId="0" fontId="8" fillId="0" borderId="0" xfId="0" applyFont="1"/>
    <xf numFmtId="0" fontId="9" fillId="4" borderId="11" xfId="0" applyFont="1" applyFill="1" applyBorder="1" applyAlignment="1">
      <alignment horizontal="center" vertical="center"/>
    </xf>
    <xf numFmtId="164" fontId="9" fillId="4" borderId="11" xfId="0" applyNumberFormat="1" applyFont="1" applyFill="1" applyBorder="1" applyAlignment="1">
      <alignment horizontal="center" vertical="center"/>
    </xf>
    <xf numFmtId="4" fontId="9" fillId="4" borderId="26" xfId="0" applyNumberFormat="1" applyFont="1" applyFill="1" applyBorder="1" applyAlignment="1">
      <alignment horizontal="right" vertical="center"/>
    </xf>
    <xf numFmtId="0" fontId="7" fillId="0" borderId="7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/>
    </xf>
    <xf numFmtId="0" fontId="8" fillId="0" borderId="1" xfId="0" applyFont="1" applyBorder="1"/>
    <xf numFmtId="0" fontId="8" fillId="4" borderId="1" xfId="0" applyFont="1" applyFill="1" applyBorder="1"/>
    <xf numFmtId="4" fontId="8" fillId="4" borderId="1" xfId="0" applyNumberFormat="1" applyFont="1" applyFill="1" applyBorder="1"/>
    <xf numFmtId="0" fontId="3" fillId="0" borderId="0" xfId="0" applyFont="1" applyFill="1" applyAlignment="1"/>
    <xf numFmtId="4" fontId="7" fillId="0" borderId="1" xfId="0" applyNumberFormat="1" applyFont="1" applyFill="1" applyBorder="1" applyAlignment="1">
      <alignment horizontal="right"/>
    </xf>
    <xf numFmtId="14" fontId="7" fillId="0" borderId="3" xfId="0" applyNumberFormat="1" applyFont="1" applyFill="1" applyBorder="1" applyAlignment="1">
      <alignment horizontal="center"/>
    </xf>
    <xf numFmtId="4" fontId="7" fillId="0" borderId="1" xfId="0" applyNumberFormat="1" applyFont="1" applyFill="1" applyBorder="1" applyAlignment="1"/>
    <xf numFmtId="0" fontId="7" fillId="0" borderId="1" xfId="0" applyFont="1" applyFill="1" applyBorder="1" applyAlignment="1">
      <alignment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wrapText="1"/>
    </xf>
    <xf numFmtId="2" fontId="4" fillId="0" borderId="0" xfId="0" applyNumberFormat="1" applyFont="1" applyFill="1" applyBorder="1" applyAlignment="1"/>
    <xf numFmtId="2" fontId="4" fillId="0" borderId="0" xfId="0" applyNumberFormat="1" applyFont="1" applyFill="1" applyBorder="1" applyAlignment="1">
      <alignment wrapText="1"/>
    </xf>
    <xf numFmtId="1" fontId="8" fillId="0" borderId="1" xfId="0" applyNumberFormat="1" applyFont="1" applyFill="1" applyBorder="1" applyAlignment="1">
      <alignment horizontal="center"/>
    </xf>
    <xf numFmtId="4" fontId="7" fillId="0" borderId="0" xfId="0" applyNumberFormat="1" applyFont="1" applyFill="1" applyBorder="1"/>
    <xf numFmtId="4" fontId="7" fillId="0" borderId="3" xfId="0" applyNumberFormat="1" applyFont="1" applyFill="1" applyBorder="1" applyAlignment="1">
      <alignment horizontal="right"/>
    </xf>
    <xf numFmtId="4" fontId="8" fillId="0" borderId="1" xfId="0" applyNumberFormat="1" applyFont="1" applyFill="1" applyBorder="1" applyAlignment="1">
      <alignment horizontal="center"/>
    </xf>
    <xf numFmtId="3" fontId="8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4" fontId="11" fillId="0" borderId="0" xfId="0" applyNumberFormat="1" applyFont="1" applyFill="1"/>
    <xf numFmtId="0" fontId="7" fillId="0" borderId="0" xfId="0" applyFont="1" applyFill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0" xfId="0" applyFont="1" applyFill="1"/>
    <xf numFmtId="0" fontId="7" fillId="0" borderId="1" xfId="0" applyFont="1" applyFill="1" applyBorder="1" applyAlignment="1">
      <alignment horizontal="left" vertical="top" wrapText="1"/>
    </xf>
    <xf numFmtId="0" fontId="7" fillId="0" borderId="5" xfId="0" applyFont="1" applyFill="1" applyBorder="1"/>
    <xf numFmtId="0" fontId="7" fillId="0" borderId="2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top" wrapText="1"/>
    </xf>
    <xf numFmtId="0" fontId="7" fillId="0" borderId="1" xfId="0" applyFont="1" applyFill="1" applyBorder="1" applyAlignment="1">
      <alignment vertical="top" wrapText="1"/>
    </xf>
    <xf numFmtId="0" fontId="7" fillId="0" borderId="5" xfId="0" applyFont="1" applyFill="1" applyBorder="1" applyAlignment="1">
      <alignment vertical="center" wrapText="1"/>
    </xf>
    <xf numFmtId="1" fontId="7" fillId="0" borderId="1" xfId="0" applyNumberFormat="1" applyFont="1" applyFill="1" applyBorder="1" applyAlignment="1">
      <alignment horizontal="center"/>
    </xf>
    <xf numFmtId="4" fontId="7" fillId="0" borderId="1" xfId="0" applyNumberFormat="1" applyFont="1" applyFill="1" applyBorder="1"/>
    <xf numFmtId="4" fontId="3" fillId="0" borderId="0" xfId="0" applyNumberFormat="1" applyFont="1" applyFill="1"/>
    <xf numFmtId="2" fontId="4" fillId="0" borderId="1" xfId="0" applyNumberFormat="1" applyFont="1" applyFill="1" applyBorder="1"/>
    <xf numFmtId="2" fontId="4" fillId="0" borderId="3" xfId="0" applyNumberFormat="1" applyFont="1" applyFill="1" applyBorder="1" applyAlignment="1">
      <alignment wrapText="1"/>
    </xf>
    <xf numFmtId="4" fontId="11" fillId="0" borderId="0" xfId="0" applyNumberFormat="1" applyFont="1" applyFill="1" applyBorder="1"/>
    <xf numFmtId="2" fontId="4" fillId="0" borderId="1" xfId="0" applyNumberFormat="1" applyFont="1" applyFill="1" applyBorder="1" applyAlignment="1">
      <alignment wrapText="1"/>
    </xf>
    <xf numFmtId="14" fontId="7" fillId="0" borderId="1" xfId="0" applyNumberFormat="1" applyFont="1" applyFill="1" applyBorder="1" applyAlignment="1">
      <alignment horizontal="center"/>
    </xf>
    <xf numFmtId="2" fontId="4" fillId="0" borderId="0" xfId="0" applyNumberFormat="1" applyFont="1" applyFill="1" applyBorder="1"/>
    <xf numFmtId="4" fontId="11" fillId="0" borderId="1" xfId="0" applyNumberFormat="1" applyFont="1" applyFill="1" applyBorder="1"/>
    <xf numFmtId="4" fontId="10" fillId="0" borderId="1" xfId="0" applyNumberFormat="1" applyFont="1" applyFill="1" applyBorder="1"/>
    <xf numFmtId="1" fontId="3" fillId="0" borderId="0" xfId="0" applyNumberFormat="1" applyFont="1" applyFill="1" applyAlignment="1">
      <alignment horizontal="center"/>
    </xf>
    <xf numFmtId="1" fontId="9" fillId="0" borderId="1" xfId="0" applyNumberFormat="1" applyFont="1" applyFill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right" vertical="center"/>
    </xf>
    <xf numFmtId="1" fontId="7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5" fillId="0" borderId="6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4" fontId="7" fillId="0" borderId="15" xfId="0" applyNumberFormat="1" applyFont="1" applyFill="1" applyBorder="1" applyAlignment="1">
      <alignment horizontal="right"/>
    </xf>
    <xf numFmtId="4" fontId="7" fillId="0" borderId="7" xfId="0" applyNumberFormat="1" applyFont="1" applyFill="1" applyBorder="1" applyAlignment="1">
      <alignment horizontal="right" vertical="center"/>
    </xf>
    <xf numFmtId="4" fontId="4" fillId="0" borderId="0" xfId="0" applyNumberFormat="1" applyFont="1" applyFill="1" applyBorder="1" applyAlignment="1">
      <alignment horizontal="right" vertical="center"/>
    </xf>
    <xf numFmtId="1" fontId="7" fillId="0" borderId="7" xfId="0" applyNumberFormat="1" applyFont="1" applyFill="1" applyBorder="1" applyAlignment="1">
      <alignment horizontal="center" vertical="center"/>
    </xf>
    <xf numFmtId="4" fontId="7" fillId="0" borderId="8" xfId="0" applyNumberFormat="1" applyFont="1" applyFill="1" applyBorder="1" applyAlignment="1">
      <alignment horizontal="right"/>
    </xf>
    <xf numFmtId="4" fontId="7" fillId="0" borderId="1" xfId="0" applyNumberFormat="1" applyFont="1" applyFill="1" applyBorder="1" applyAlignment="1">
      <alignment horizontal="right" vertical="center"/>
    </xf>
    <xf numFmtId="14" fontId="7" fillId="0" borderId="5" xfId="0" applyNumberFormat="1" applyFont="1" applyFill="1" applyBorder="1" applyAlignment="1">
      <alignment horizontal="center"/>
    </xf>
    <xf numFmtId="1" fontId="7" fillId="0" borderId="5" xfId="0" applyNumberFormat="1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4" fontId="7" fillId="0" borderId="5" xfId="0" applyNumberFormat="1" applyFont="1" applyFill="1" applyBorder="1"/>
    <xf numFmtId="4" fontId="7" fillId="0" borderId="7" xfId="0" applyNumberFormat="1" applyFont="1" applyFill="1" applyBorder="1" applyAlignment="1">
      <alignment horizontal="right"/>
    </xf>
    <xf numFmtId="4" fontId="7" fillId="0" borderId="5" xfId="0" applyNumberFormat="1" applyFont="1" applyFill="1" applyBorder="1" applyAlignment="1">
      <alignment horizontal="right"/>
    </xf>
    <xf numFmtId="4" fontId="7" fillId="0" borderId="16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0" fontId="7" fillId="0" borderId="2" xfId="0" applyFont="1" applyFill="1" applyBorder="1"/>
    <xf numFmtId="14" fontId="7" fillId="0" borderId="2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1" fontId="7" fillId="0" borderId="2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wrapText="1"/>
    </xf>
    <xf numFmtId="1" fontId="7" fillId="0" borderId="1" xfId="0" applyNumberFormat="1" applyFont="1" applyFill="1" applyBorder="1" applyAlignment="1">
      <alignment horizontal="center" wrapText="1"/>
    </xf>
    <xf numFmtId="4" fontId="7" fillId="0" borderId="1" xfId="0" applyNumberFormat="1" applyFont="1" applyFill="1" applyBorder="1" applyAlignment="1">
      <alignment horizontal="right" wrapText="1"/>
    </xf>
    <xf numFmtId="4" fontId="6" fillId="0" borderId="11" xfId="0" applyNumberFormat="1" applyFont="1" applyFill="1" applyBorder="1" applyAlignment="1">
      <alignment horizontal="right" vertical="center"/>
    </xf>
    <xf numFmtId="4" fontId="7" fillId="0" borderId="9" xfId="0" applyNumberFormat="1" applyFont="1" applyFill="1" applyBorder="1" applyAlignment="1">
      <alignment horizontal="right"/>
    </xf>
    <xf numFmtId="1" fontId="7" fillId="0" borderId="7" xfId="0" applyNumberFormat="1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 wrapText="1"/>
    </xf>
    <xf numFmtId="4" fontId="7" fillId="0" borderId="2" xfId="0" applyNumberFormat="1" applyFont="1" applyFill="1" applyBorder="1"/>
    <xf numFmtId="0" fontId="7" fillId="0" borderId="18" xfId="0" applyFont="1" applyFill="1" applyBorder="1" applyAlignment="1">
      <alignment horizontal="center" vertical="center"/>
    </xf>
    <xf numFmtId="4" fontId="7" fillId="0" borderId="10" xfId="0" applyNumberFormat="1" applyFont="1" applyFill="1" applyBorder="1" applyAlignment="1">
      <alignment horizontal="right"/>
    </xf>
    <xf numFmtId="0" fontId="9" fillId="0" borderId="26" xfId="0" applyFont="1" applyFill="1" applyBorder="1" applyAlignment="1">
      <alignment horizontal="left" vertical="center"/>
    </xf>
    <xf numFmtId="0" fontId="9" fillId="0" borderId="31" xfId="0" applyFont="1" applyFill="1" applyBorder="1" applyAlignment="1">
      <alignment horizontal="left" vertical="center"/>
    </xf>
    <xf numFmtId="0" fontId="9" fillId="0" borderId="29" xfId="0" applyFont="1" applyFill="1" applyBorder="1" applyAlignment="1">
      <alignment horizontal="left" vertical="center"/>
    </xf>
    <xf numFmtId="4" fontId="9" fillId="0" borderId="26" xfId="0" applyNumberFormat="1" applyFont="1" applyFill="1" applyBorder="1" applyAlignment="1">
      <alignment horizontal="right" vertical="center"/>
    </xf>
    <xf numFmtId="4" fontId="6" fillId="0" borderId="12" xfId="0" applyNumberFormat="1" applyFont="1" applyFill="1" applyBorder="1" applyAlignment="1">
      <alignment horizontal="right" vertical="center"/>
    </xf>
    <xf numFmtId="0" fontId="7" fillId="0" borderId="7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center" vertical="center" wrapText="1"/>
    </xf>
    <xf numFmtId="4" fontId="4" fillId="0" borderId="7" xfId="0" applyNumberFormat="1" applyFont="1" applyFill="1" applyBorder="1" applyAlignment="1">
      <alignment horizontal="right" vertical="center"/>
    </xf>
    <xf numFmtId="2" fontId="4" fillId="0" borderId="0" xfId="0" applyNumberFormat="1" applyFont="1" applyFill="1" applyBorder="1" applyAlignment="1">
      <alignment horizontal="right" vertical="center"/>
    </xf>
    <xf numFmtId="2" fontId="4" fillId="0" borderId="2" xfId="0" applyNumberFormat="1" applyFont="1" applyFill="1" applyBorder="1"/>
    <xf numFmtId="0" fontId="4" fillId="0" borderId="1" xfId="0" applyFont="1" applyFill="1" applyBorder="1"/>
    <xf numFmtId="49" fontId="7" fillId="0" borderId="8" xfId="0" applyNumberFormat="1" applyFont="1" applyFill="1" applyBorder="1" applyAlignment="1">
      <alignment horizontal="center"/>
    </xf>
    <xf numFmtId="49" fontId="7" fillId="0" borderId="7" xfId="0" applyNumberFormat="1" applyFont="1" applyFill="1" applyBorder="1" applyAlignment="1">
      <alignment horizontal="center" vertical="center"/>
    </xf>
    <xf numFmtId="2" fontId="7" fillId="0" borderId="2" xfId="0" applyNumberFormat="1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wrapText="1"/>
    </xf>
    <xf numFmtId="1" fontId="9" fillId="0" borderId="3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ill="1" applyBorder="1"/>
    <xf numFmtId="0" fontId="0" fillId="0" borderId="0" xfId="0" applyFill="1"/>
    <xf numFmtId="0" fontId="1" fillId="0" borderId="1" xfId="0" applyFont="1" applyFill="1" applyBorder="1"/>
    <xf numFmtId="0" fontId="1" fillId="0" borderId="0" xfId="0" applyFont="1" applyFill="1"/>
    <xf numFmtId="0" fontId="8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wrapText="1"/>
    </xf>
    <xf numFmtId="1" fontId="9" fillId="0" borderId="1" xfId="0" applyNumberFormat="1" applyFont="1" applyFill="1" applyBorder="1" applyAlignment="1">
      <alignment horizontal="center"/>
    </xf>
    <xf numFmtId="4" fontId="9" fillId="0" borderId="1" xfId="0" applyNumberFormat="1" applyFont="1" applyFill="1" applyBorder="1" applyAlignment="1">
      <alignment horizontal="right"/>
    </xf>
    <xf numFmtId="4" fontId="8" fillId="0" borderId="1" xfId="0" applyNumberFormat="1" applyFont="1" applyFill="1" applyBorder="1" applyAlignment="1">
      <alignment horizontal="right"/>
    </xf>
    <xf numFmtId="0" fontId="7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wrapText="1"/>
    </xf>
    <xf numFmtId="1" fontId="3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9" fillId="0" borderId="5" xfId="0" applyFont="1" applyFill="1" applyBorder="1" applyAlignment="1">
      <alignment horizontal="center"/>
    </xf>
    <xf numFmtId="1" fontId="9" fillId="0" borderId="18" xfId="0" applyNumberFormat="1" applyFont="1" applyFill="1" applyBorder="1" applyAlignment="1">
      <alignment horizontal="center" vertical="center" wrapText="1"/>
    </xf>
    <xf numFmtId="4" fontId="9" fillId="0" borderId="5" xfId="0" applyNumberFormat="1" applyFont="1" applyFill="1" applyBorder="1" applyAlignment="1">
      <alignment horizontal="right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4" fontId="10" fillId="0" borderId="0" xfId="0" applyNumberFormat="1" applyFont="1" applyFill="1"/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wrapText="1"/>
    </xf>
    <xf numFmtId="4" fontId="9" fillId="0" borderId="5" xfId="0" applyNumberFormat="1" applyFont="1" applyFill="1" applyBorder="1" applyAlignment="1">
      <alignment horizontal="right" vertical="center"/>
    </xf>
    <xf numFmtId="4" fontId="9" fillId="0" borderId="13" xfId="0" applyNumberFormat="1" applyFont="1" applyFill="1" applyBorder="1" applyAlignment="1">
      <alignment horizontal="right" vertical="center"/>
    </xf>
    <xf numFmtId="4" fontId="9" fillId="0" borderId="11" xfId="0" applyNumberFormat="1" applyFont="1" applyFill="1" applyBorder="1" applyAlignment="1">
      <alignment horizontal="right" vertical="center"/>
    </xf>
    <xf numFmtId="2" fontId="7" fillId="0" borderId="8" xfId="0" applyNumberFormat="1" applyFont="1" applyFill="1" applyBorder="1" applyAlignment="1">
      <alignment horizontal="right"/>
    </xf>
    <xf numFmtId="2" fontId="7" fillId="0" borderId="6" xfId="0" applyNumberFormat="1" applyFont="1" applyFill="1" applyBorder="1" applyAlignment="1">
      <alignment horizontal="right"/>
    </xf>
    <xf numFmtId="2" fontId="7" fillId="0" borderId="8" xfId="0" applyNumberFormat="1" applyFont="1" applyFill="1" applyBorder="1" applyAlignment="1">
      <alignment horizontal="right" vertical="center"/>
    </xf>
    <xf numFmtId="2" fontId="7" fillId="0" borderId="0" xfId="0" applyNumberFormat="1" applyFont="1" applyFill="1" applyBorder="1" applyAlignment="1">
      <alignment horizontal="right"/>
    </xf>
    <xf numFmtId="2" fontId="7" fillId="0" borderId="4" xfId="0" applyNumberFormat="1" applyFont="1" applyFill="1" applyBorder="1"/>
    <xf numFmtId="2" fontId="7" fillId="0" borderId="10" xfId="0" applyNumberFormat="1" applyFont="1" applyFill="1" applyBorder="1" applyAlignment="1">
      <alignment horizontal="right"/>
    </xf>
    <xf numFmtId="2" fontId="7" fillId="0" borderId="23" xfId="0" applyNumberFormat="1" applyFont="1" applyFill="1" applyBorder="1" applyAlignment="1">
      <alignment horizontal="right"/>
    </xf>
    <xf numFmtId="4" fontId="9" fillId="0" borderId="0" xfId="0" applyNumberFormat="1" applyFont="1" applyFill="1" applyBorder="1" applyAlignment="1">
      <alignment horizontal="right" vertical="center"/>
    </xf>
    <xf numFmtId="4" fontId="7" fillId="0" borderId="0" xfId="0" applyNumberFormat="1" applyFont="1" applyFill="1" applyBorder="1" applyAlignment="1">
      <alignment horizontal="right" vertical="center"/>
    </xf>
    <xf numFmtId="2" fontId="7" fillId="0" borderId="1" xfId="0" applyNumberFormat="1" applyFont="1" applyFill="1" applyBorder="1" applyAlignment="1"/>
    <xf numFmtId="4" fontId="7" fillId="0" borderId="0" xfId="0" applyNumberFormat="1" applyFont="1" applyFill="1" applyBorder="1" applyAlignment="1">
      <alignment horizontal="right"/>
    </xf>
    <xf numFmtId="4" fontId="10" fillId="0" borderId="0" xfId="0" applyNumberFormat="1" applyFont="1" applyFill="1" applyAlignment="1"/>
    <xf numFmtId="0" fontId="8" fillId="0" borderId="0" xfId="0" applyFont="1" applyFill="1" applyAlignment="1"/>
    <xf numFmtId="2" fontId="7" fillId="0" borderId="5" xfId="0" applyNumberFormat="1" applyFont="1" applyFill="1" applyBorder="1" applyAlignment="1"/>
    <xf numFmtId="2" fontId="7" fillId="0" borderId="1" xfId="0" applyNumberFormat="1" applyFont="1" applyFill="1" applyBorder="1"/>
    <xf numFmtId="2" fontId="7" fillId="0" borderId="1" xfId="0" applyNumberFormat="1" applyFont="1" applyFill="1" applyBorder="1" applyAlignment="1">
      <alignment horizontal="right"/>
    </xf>
    <xf numFmtId="4" fontId="9" fillId="0" borderId="20" xfId="0" applyNumberFormat="1" applyFont="1" applyFill="1" applyBorder="1" applyAlignment="1">
      <alignment horizontal="right" vertical="center"/>
    </xf>
    <xf numFmtId="4" fontId="9" fillId="0" borderId="21" xfId="0" applyNumberFormat="1" applyFont="1" applyFill="1" applyBorder="1" applyAlignment="1">
      <alignment horizontal="right" vertical="center"/>
    </xf>
    <xf numFmtId="2" fontId="7" fillId="0" borderId="5" xfId="0" applyNumberFormat="1" applyFont="1" applyFill="1" applyBorder="1" applyAlignment="1">
      <alignment horizontal="right"/>
    </xf>
    <xf numFmtId="2" fontId="7" fillId="0" borderId="0" xfId="0" applyNumberFormat="1" applyFont="1" applyFill="1" applyBorder="1" applyAlignment="1"/>
    <xf numFmtId="0" fontId="3" fillId="0" borderId="0" xfId="0" applyFont="1" applyFill="1" applyBorder="1" applyAlignment="1">
      <alignment horizontal="center" wrapText="1"/>
    </xf>
    <xf numFmtId="0" fontId="3" fillId="0" borderId="31" xfId="0" applyFont="1" applyFill="1" applyBorder="1" applyAlignment="1">
      <alignment horizontal="center" wrapText="1"/>
    </xf>
    <xf numFmtId="1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4" fontId="3" fillId="0" borderId="1" xfId="0" applyNumberFormat="1" applyFont="1" applyFill="1" applyBorder="1"/>
    <xf numFmtId="0" fontId="11" fillId="0" borderId="1" xfId="0" applyFont="1" applyFill="1" applyBorder="1"/>
    <xf numFmtId="0" fontId="11" fillId="0" borderId="1" xfId="0" applyFont="1" applyFill="1" applyBorder="1" applyAlignment="1">
      <alignment horizontal="center"/>
    </xf>
    <xf numFmtId="4" fontId="11" fillId="0" borderId="1" xfId="0" applyNumberFormat="1" applyFont="1" applyFill="1" applyBorder="1" applyAlignment="1">
      <alignment horizontal="center"/>
    </xf>
    <xf numFmtId="49" fontId="11" fillId="0" borderId="1" xfId="0" applyNumberFormat="1" applyFont="1" applyFill="1" applyBorder="1" applyAlignment="1">
      <alignment horizontal="center"/>
    </xf>
    <xf numFmtId="0" fontId="11" fillId="0" borderId="0" xfId="0" applyFont="1" applyFill="1"/>
    <xf numFmtId="49" fontId="3" fillId="0" borderId="1" xfId="0" applyNumberFormat="1" applyFont="1" applyFill="1" applyBorder="1" applyAlignment="1">
      <alignment horizontal="center"/>
    </xf>
    <xf numFmtId="49" fontId="11" fillId="0" borderId="1" xfId="0" applyNumberFormat="1" applyFont="1" applyFill="1" applyBorder="1" applyAlignment="1">
      <alignment horizontal="left"/>
    </xf>
    <xf numFmtId="1" fontId="11" fillId="0" borderId="1" xfId="0" applyNumberFormat="1" applyFont="1" applyFill="1" applyBorder="1" applyAlignment="1">
      <alignment horizontal="center"/>
    </xf>
    <xf numFmtId="166" fontId="11" fillId="0" borderId="1" xfId="0" applyNumberFormat="1" applyFont="1" applyFill="1" applyBorder="1"/>
    <xf numFmtId="0" fontId="11" fillId="0" borderId="1" xfId="0" applyFont="1" applyFill="1" applyBorder="1" applyAlignment="1">
      <alignment horizontal="left"/>
    </xf>
    <xf numFmtId="4" fontId="11" fillId="0" borderId="1" xfId="0" applyNumberFormat="1" applyFont="1" applyFill="1" applyBorder="1" applyAlignment="1">
      <alignment horizontal="right"/>
    </xf>
    <xf numFmtId="49" fontId="11" fillId="0" borderId="0" xfId="0" applyNumberFormat="1" applyFont="1" applyFill="1" applyAlignment="1">
      <alignment horizontal="center"/>
    </xf>
    <xf numFmtId="4" fontId="3" fillId="0" borderId="1" xfId="0" applyNumberFormat="1" applyFont="1" applyFill="1" applyBorder="1" applyAlignment="1">
      <alignment horizontal="right"/>
    </xf>
    <xf numFmtId="0" fontId="12" fillId="0" borderId="0" xfId="0" applyFont="1" applyAlignment="1">
      <alignment horizontal="center" vertical="center"/>
    </xf>
    <xf numFmtId="0" fontId="11" fillId="0" borderId="0" xfId="0" applyFont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1" fontId="3" fillId="0" borderId="0" xfId="0" applyNumberFormat="1" applyFont="1" applyFill="1" applyAlignment="1"/>
    <xf numFmtId="0" fontId="6" fillId="3" borderId="8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25" xfId="0" applyFont="1" applyFill="1" applyBorder="1" applyAlignment="1">
      <alignment horizontal="center" vertical="center"/>
    </xf>
    <xf numFmtId="1" fontId="3" fillId="0" borderId="0" xfId="0" applyNumberFormat="1" applyFont="1" applyFill="1" applyAlignment="1">
      <alignment horizontal="left"/>
    </xf>
    <xf numFmtId="0" fontId="6" fillId="0" borderId="3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wrapText="1"/>
    </xf>
    <xf numFmtId="0" fontId="9" fillId="0" borderId="28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1" fontId="7" fillId="0" borderId="2" xfId="0" applyNumberFormat="1" applyFont="1" applyFill="1" applyBorder="1" applyAlignment="1">
      <alignment horizontal="center" vertical="center"/>
    </xf>
    <xf numFmtId="1" fontId="7" fillId="0" borderId="27" xfId="0" applyNumberFormat="1" applyFont="1" applyFill="1" applyBorder="1" applyAlignment="1">
      <alignment horizontal="center" vertical="center"/>
    </xf>
    <xf numFmtId="1" fontId="7" fillId="0" borderId="5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wrapText="1"/>
    </xf>
    <xf numFmtId="0" fontId="8" fillId="0" borderId="4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left" vertical="center"/>
    </xf>
    <xf numFmtId="0" fontId="9" fillId="0" borderId="15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9" fillId="0" borderId="31" xfId="0" applyFont="1" applyFill="1" applyBorder="1" applyAlignment="1">
      <alignment horizontal="left"/>
    </xf>
    <xf numFmtId="0" fontId="9" fillId="0" borderId="15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29" xfId="0" applyFont="1" applyFill="1" applyBorder="1" applyAlignment="1">
      <alignment horizontal="left" vertical="center"/>
    </xf>
    <xf numFmtId="0" fontId="9" fillId="0" borderId="32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/>
    </xf>
    <xf numFmtId="1" fontId="3" fillId="0" borderId="0" xfId="0" applyNumberFormat="1" applyFont="1" applyFill="1" applyAlignment="1">
      <alignment horizontal="center"/>
    </xf>
    <xf numFmtId="0" fontId="3" fillId="0" borderId="3" xfId="0" applyFont="1" applyFill="1" applyBorder="1" applyAlignment="1">
      <alignment horizontal="left"/>
    </xf>
    <xf numFmtId="0" fontId="3" fillId="0" borderId="28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13" fillId="0" borderId="1" xfId="0" applyFont="1" applyBorder="1" applyAlignment="1">
      <alignment horizontal="center"/>
    </xf>
    <xf numFmtId="4" fontId="11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center"/>
    </xf>
    <xf numFmtId="0" fontId="3" fillId="0" borderId="0" xfId="0" applyFont="1" applyFill="1" applyAlignment="1"/>
    <xf numFmtId="4" fontId="3" fillId="0" borderId="1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" fontId="11" fillId="0" borderId="1" xfId="0" applyNumberFormat="1" applyFont="1" applyBorder="1" applyAlignment="1">
      <alignment horizontal="right"/>
    </xf>
    <xf numFmtId="4" fontId="3" fillId="0" borderId="1" xfId="0" applyNumberFormat="1" applyFont="1" applyBorder="1" applyAlignment="1">
      <alignment horizontal="righ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6"/>
  <sheetViews>
    <sheetView workbookViewId="0">
      <selection activeCell="L133" sqref="L133"/>
    </sheetView>
  </sheetViews>
  <sheetFormatPr defaultRowHeight="15.75" x14ac:dyDescent="0.25"/>
  <cols>
    <col min="1" max="1" width="5.140625" style="1" customWidth="1"/>
    <col min="2" max="2" width="28.85546875" style="1" customWidth="1"/>
    <col min="3" max="3" width="12.28515625" style="1" customWidth="1"/>
    <col min="4" max="4" width="6.140625" style="1" customWidth="1"/>
    <col min="5" max="5" width="16.5703125" style="1" bestFit="1" customWidth="1"/>
    <col min="6" max="6" width="7.42578125" style="1" customWidth="1"/>
    <col min="7" max="9" width="13.140625" style="1" bestFit="1" customWidth="1"/>
    <col min="10" max="10" width="13.85546875" style="1" hidden="1" customWidth="1"/>
    <col min="11" max="11" width="14.140625" style="1" hidden="1" customWidth="1"/>
    <col min="12" max="16384" width="9.140625" style="1"/>
  </cols>
  <sheetData>
    <row r="1" spans="1:11" x14ac:dyDescent="0.25">
      <c r="A1" s="1" t="s">
        <v>0</v>
      </c>
    </row>
    <row r="2" spans="1:11" x14ac:dyDescent="0.25">
      <c r="A2" s="1" t="s">
        <v>1</v>
      </c>
    </row>
    <row r="4" spans="1:11" x14ac:dyDescent="0.25">
      <c r="A4" s="1" t="s">
        <v>130</v>
      </c>
    </row>
    <row r="8" spans="1:11" x14ac:dyDescent="0.25">
      <c r="A8" s="1" t="s">
        <v>131</v>
      </c>
    </row>
    <row r="10" spans="1:11" s="2" customFormat="1" ht="58.5" customHeight="1" x14ac:dyDescent="0.25">
      <c r="A10" s="5" t="s">
        <v>2</v>
      </c>
      <c r="B10" s="5" t="s">
        <v>22</v>
      </c>
      <c r="C10" s="5" t="s">
        <v>3</v>
      </c>
      <c r="D10" s="5" t="s">
        <v>26</v>
      </c>
      <c r="E10" s="5" t="s">
        <v>24</v>
      </c>
      <c r="F10" s="5" t="s">
        <v>4</v>
      </c>
      <c r="G10" s="5" t="s">
        <v>5</v>
      </c>
      <c r="H10" s="5" t="s">
        <v>25</v>
      </c>
      <c r="I10" s="5" t="s">
        <v>23</v>
      </c>
      <c r="J10" s="5"/>
      <c r="K10" s="5"/>
    </row>
    <row r="11" spans="1:11" s="2" customFormat="1" x14ac:dyDescent="0.25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>
        <v>6</v>
      </c>
      <c r="G11" s="6">
        <v>7</v>
      </c>
      <c r="H11" s="6">
        <v>8</v>
      </c>
      <c r="I11" s="39">
        <v>9</v>
      </c>
      <c r="J11" s="6"/>
      <c r="K11" s="6"/>
    </row>
    <row r="12" spans="1:11" x14ac:dyDescent="0.25">
      <c r="A12" s="302" t="s">
        <v>121</v>
      </c>
      <c r="B12" s="303"/>
      <c r="C12" s="304"/>
      <c r="D12" s="40"/>
      <c r="E12" s="41"/>
      <c r="F12" s="40"/>
      <c r="G12" s="42"/>
      <c r="H12" s="42"/>
      <c r="I12" s="43"/>
      <c r="J12" s="38"/>
      <c r="K12" s="9"/>
    </row>
    <row r="13" spans="1:11" ht="30" x14ac:dyDescent="0.25">
      <c r="A13" s="44">
        <v>1</v>
      </c>
      <c r="B13" s="20" t="s">
        <v>6</v>
      </c>
      <c r="C13" s="45" t="s">
        <v>7</v>
      </c>
      <c r="D13" s="46">
        <v>1</v>
      </c>
      <c r="E13" s="47" t="s">
        <v>8</v>
      </c>
      <c r="F13" s="46">
        <v>103</v>
      </c>
      <c r="G13" s="48">
        <v>60192.54</v>
      </c>
      <c r="H13" s="49">
        <v>19836.900000000001</v>
      </c>
      <c r="I13" s="50">
        <f t="shared" ref="I13:I21" si="0">SUM(G13-H13)</f>
        <v>40355.64</v>
      </c>
      <c r="J13" s="10"/>
      <c r="K13" s="10"/>
    </row>
    <row r="14" spans="1:11" x14ac:dyDescent="0.25">
      <c r="A14" s="51">
        <v>2</v>
      </c>
      <c r="B14" s="52" t="s">
        <v>9</v>
      </c>
      <c r="C14" s="51">
        <v>10310003</v>
      </c>
      <c r="D14" s="53">
        <v>1</v>
      </c>
      <c r="E14" s="54" t="s">
        <v>10</v>
      </c>
      <c r="F14" s="53">
        <v>103</v>
      </c>
      <c r="G14" s="55">
        <v>4945.33</v>
      </c>
      <c r="H14" s="56">
        <v>3074.4700000000003</v>
      </c>
      <c r="I14" s="50">
        <f t="shared" si="0"/>
        <v>1870.8599999999997</v>
      </c>
      <c r="J14" s="30"/>
      <c r="K14" s="11"/>
    </row>
    <row r="15" spans="1:11" x14ac:dyDescent="0.25">
      <c r="A15" s="51">
        <v>3</v>
      </c>
      <c r="B15" s="25" t="s">
        <v>11</v>
      </c>
      <c r="C15" s="51">
        <v>10310004</v>
      </c>
      <c r="D15" s="53">
        <v>1</v>
      </c>
      <c r="E15" s="54" t="s">
        <v>10</v>
      </c>
      <c r="F15" s="53">
        <v>103</v>
      </c>
      <c r="G15" s="55">
        <v>4945.33</v>
      </c>
      <c r="H15" s="56">
        <v>3074.44</v>
      </c>
      <c r="I15" s="50">
        <f t="shared" si="0"/>
        <v>1870.8899999999999</v>
      </c>
      <c r="J15" s="30"/>
      <c r="K15" s="11"/>
    </row>
    <row r="16" spans="1:11" x14ac:dyDescent="0.25">
      <c r="A16" s="51">
        <v>4</v>
      </c>
      <c r="B16" s="25" t="s">
        <v>12</v>
      </c>
      <c r="C16" s="51">
        <v>10310005</v>
      </c>
      <c r="D16" s="53">
        <v>1</v>
      </c>
      <c r="E16" s="54" t="s">
        <v>10</v>
      </c>
      <c r="F16" s="53">
        <v>103</v>
      </c>
      <c r="G16" s="55">
        <v>4945.34</v>
      </c>
      <c r="H16" s="56">
        <v>3074.4800000000005</v>
      </c>
      <c r="I16" s="50">
        <f t="shared" si="0"/>
        <v>1870.8599999999997</v>
      </c>
      <c r="J16" s="30"/>
      <c r="K16" s="11"/>
    </row>
    <row r="17" spans="1:11" x14ac:dyDescent="0.25">
      <c r="A17" s="51">
        <v>5</v>
      </c>
      <c r="B17" s="25" t="s">
        <v>13</v>
      </c>
      <c r="C17" s="51">
        <v>10310007</v>
      </c>
      <c r="D17" s="53">
        <v>1</v>
      </c>
      <c r="E17" s="54" t="s">
        <v>14</v>
      </c>
      <c r="F17" s="53">
        <v>103</v>
      </c>
      <c r="G17" s="55">
        <v>2480</v>
      </c>
      <c r="H17" s="56">
        <v>1455.11</v>
      </c>
      <c r="I17" s="50">
        <f t="shared" si="0"/>
        <v>1024.8900000000001</v>
      </c>
      <c r="J17" s="30"/>
      <c r="K17" s="11"/>
    </row>
    <row r="18" spans="1:11" x14ac:dyDescent="0.25">
      <c r="A18" s="51">
        <v>6</v>
      </c>
      <c r="B18" s="57" t="s">
        <v>15</v>
      </c>
      <c r="C18" s="51">
        <v>10310008</v>
      </c>
      <c r="D18" s="53">
        <v>1</v>
      </c>
      <c r="E18" s="54" t="s">
        <v>16</v>
      </c>
      <c r="F18" s="53">
        <v>103</v>
      </c>
      <c r="G18" s="55">
        <v>38000</v>
      </c>
      <c r="H18" s="56">
        <v>15199.920000000002</v>
      </c>
      <c r="I18" s="50">
        <f t="shared" si="0"/>
        <v>22800.079999999998</v>
      </c>
      <c r="J18" s="30"/>
      <c r="K18" s="11"/>
    </row>
    <row r="19" spans="1:11" x14ac:dyDescent="0.25">
      <c r="A19" s="51">
        <v>7</v>
      </c>
      <c r="B19" s="57" t="s">
        <v>17</v>
      </c>
      <c r="C19" s="51">
        <v>10310009</v>
      </c>
      <c r="D19" s="53">
        <v>1</v>
      </c>
      <c r="E19" s="54" t="s">
        <v>16</v>
      </c>
      <c r="F19" s="53">
        <v>103</v>
      </c>
      <c r="G19" s="55">
        <v>132000</v>
      </c>
      <c r="H19" s="56">
        <v>51300.45</v>
      </c>
      <c r="I19" s="50">
        <f t="shared" si="0"/>
        <v>80699.55</v>
      </c>
      <c r="J19" s="30"/>
      <c r="K19" s="11"/>
    </row>
    <row r="20" spans="1:11" ht="30" x14ac:dyDescent="0.25">
      <c r="A20" s="51">
        <v>8</v>
      </c>
      <c r="B20" s="58" t="s">
        <v>18</v>
      </c>
      <c r="C20" s="51">
        <v>10310010</v>
      </c>
      <c r="D20" s="53">
        <v>1</v>
      </c>
      <c r="E20" s="54" t="s">
        <v>19</v>
      </c>
      <c r="F20" s="53">
        <v>103</v>
      </c>
      <c r="G20" s="55">
        <v>85793.54</v>
      </c>
      <c r="H20" s="49">
        <v>85793.54</v>
      </c>
      <c r="I20" s="50">
        <f t="shared" si="0"/>
        <v>0</v>
      </c>
      <c r="J20" s="30"/>
      <c r="K20" s="11"/>
    </row>
    <row r="21" spans="1:11" x14ac:dyDescent="0.25">
      <c r="A21" s="51">
        <v>9</v>
      </c>
      <c r="B21" s="25" t="s">
        <v>20</v>
      </c>
      <c r="C21" s="51">
        <v>10310011</v>
      </c>
      <c r="D21" s="53">
        <v>1</v>
      </c>
      <c r="E21" s="54" t="s">
        <v>21</v>
      </c>
      <c r="F21" s="53">
        <v>103</v>
      </c>
      <c r="G21" s="55">
        <v>180000</v>
      </c>
      <c r="H21" s="59">
        <v>9000</v>
      </c>
      <c r="I21" s="60">
        <f t="shared" si="0"/>
        <v>171000</v>
      </c>
      <c r="J21" s="31"/>
      <c r="K21" s="11"/>
    </row>
    <row r="22" spans="1:11" s="37" customFormat="1" x14ac:dyDescent="0.25">
      <c r="A22" s="61"/>
      <c r="B22" s="61" t="s">
        <v>120</v>
      </c>
      <c r="C22" s="61"/>
      <c r="D22" s="61"/>
      <c r="E22" s="61"/>
      <c r="F22" s="61"/>
      <c r="G22" s="61">
        <f>SUM(G13:G21)</f>
        <v>513302.07999999996</v>
      </c>
      <c r="H22" s="61">
        <f>SUM(H13:H21)</f>
        <v>191809.31</v>
      </c>
      <c r="I22" s="61">
        <f>SUM(I13:I21)</f>
        <v>321492.77</v>
      </c>
    </row>
    <row r="23" spans="1:11" x14ac:dyDescent="0.25">
      <c r="A23" s="305" t="s">
        <v>122</v>
      </c>
      <c r="B23" s="305"/>
      <c r="C23" s="305"/>
      <c r="D23" s="62"/>
      <c r="E23" s="63"/>
      <c r="F23" s="62"/>
      <c r="G23" s="64"/>
      <c r="H23" s="64"/>
      <c r="I23" s="64"/>
      <c r="J23" s="32"/>
      <c r="K23" s="12"/>
    </row>
    <row r="24" spans="1:11" ht="30" x14ac:dyDescent="0.25">
      <c r="A24" s="65">
        <v>1</v>
      </c>
      <c r="B24" s="66" t="s">
        <v>27</v>
      </c>
      <c r="C24" s="67">
        <v>1049001</v>
      </c>
      <c r="D24" s="68">
        <v>1</v>
      </c>
      <c r="E24" s="69">
        <v>39029</v>
      </c>
      <c r="F24" s="68">
        <v>104</v>
      </c>
      <c r="G24" s="70">
        <v>1470</v>
      </c>
      <c r="H24" s="71">
        <v>1470</v>
      </c>
      <c r="I24" s="72">
        <f t="shared" ref="I24:I76" si="1">SUM(G24-H24)</f>
        <v>0</v>
      </c>
      <c r="J24" s="33"/>
      <c r="K24" s="14"/>
    </row>
    <row r="25" spans="1:11" x14ac:dyDescent="0.25">
      <c r="A25" s="51">
        <v>2</v>
      </c>
      <c r="B25" s="25" t="s">
        <v>28</v>
      </c>
      <c r="C25" s="51">
        <v>1049002</v>
      </c>
      <c r="D25" s="46">
        <v>1</v>
      </c>
      <c r="E25" s="73">
        <v>39070</v>
      </c>
      <c r="F25" s="46">
        <v>104</v>
      </c>
      <c r="G25" s="55">
        <v>3954.92</v>
      </c>
      <c r="H25" s="49">
        <v>3954.92</v>
      </c>
      <c r="I25" s="72">
        <f t="shared" si="1"/>
        <v>0</v>
      </c>
      <c r="J25" s="33"/>
      <c r="K25" s="15"/>
    </row>
    <row r="26" spans="1:11" x14ac:dyDescent="0.25">
      <c r="A26" s="74">
        <v>3</v>
      </c>
      <c r="B26" s="75" t="s">
        <v>29</v>
      </c>
      <c r="C26" s="51">
        <v>1049003</v>
      </c>
      <c r="D26" s="46">
        <v>1</v>
      </c>
      <c r="E26" s="73">
        <v>40730</v>
      </c>
      <c r="F26" s="46">
        <v>104</v>
      </c>
      <c r="G26" s="55">
        <v>10700</v>
      </c>
      <c r="H26" s="49">
        <v>10700</v>
      </c>
      <c r="I26" s="72">
        <f t="shared" si="1"/>
        <v>0</v>
      </c>
      <c r="J26" s="33"/>
      <c r="K26" s="15"/>
    </row>
    <row r="27" spans="1:11" ht="30" x14ac:dyDescent="0.25">
      <c r="A27" s="51">
        <v>4</v>
      </c>
      <c r="B27" s="20" t="s">
        <v>30</v>
      </c>
      <c r="C27" s="51">
        <v>1049004</v>
      </c>
      <c r="D27" s="46">
        <v>1</v>
      </c>
      <c r="E27" s="73">
        <v>41073</v>
      </c>
      <c r="F27" s="46">
        <v>104</v>
      </c>
      <c r="G27" s="55">
        <v>11700</v>
      </c>
      <c r="H27" s="49">
        <v>11700</v>
      </c>
      <c r="I27" s="72">
        <f t="shared" si="1"/>
        <v>0</v>
      </c>
      <c r="J27" s="33"/>
      <c r="K27" s="15"/>
    </row>
    <row r="28" spans="1:11" x14ac:dyDescent="0.25">
      <c r="A28" s="76">
        <v>5</v>
      </c>
      <c r="B28" s="25" t="s">
        <v>31</v>
      </c>
      <c r="C28" s="51">
        <v>1049005</v>
      </c>
      <c r="D28" s="46">
        <v>1</v>
      </c>
      <c r="E28" s="73">
        <v>41073</v>
      </c>
      <c r="F28" s="46">
        <v>104</v>
      </c>
      <c r="G28" s="55">
        <v>4000</v>
      </c>
      <c r="H28" s="49">
        <v>4000</v>
      </c>
      <c r="I28" s="72">
        <f t="shared" si="1"/>
        <v>0</v>
      </c>
      <c r="J28" s="33"/>
      <c r="K28" s="15"/>
    </row>
    <row r="29" spans="1:11" ht="30" x14ac:dyDescent="0.25">
      <c r="A29" s="51">
        <v>6</v>
      </c>
      <c r="B29" s="75" t="s">
        <v>32</v>
      </c>
      <c r="C29" s="51">
        <v>1049006</v>
      </c>
      <c r="D29" s="46">
        <v>1</v>
      </c>
      <c r="E29" s="73">
        <v>41073</v>
      </c>
      <c r="F29" s="46">
        <v>104</v>
      </c>
      <c r="G29" s="55">
        <v>6800</v>
      </c>
      <c r="H29" s="49">
        <v>6800</v>
      </c>
      <c r="I29" s="72">
        <f t="shared" si="1"/>
        <v>0</v>
      </c>
      <c r="J29" s="33"/>
      <c r="K29" s="15"/>
    </row>
    <row r="30" spans="1:11" x14ac:dyDescent="0.25">
      <c r="A30" s="76">
        <v>7</v>
      </c>
      <c r="B30" s="58" t="s">
        <v>33</v>
      </c>
      <c r="C30" s="77" t="s">
        <v>34</v>
      </c>
      <c r="D30" s="46">
        <v>1</v>
      </c>
      <c r="E30" s="73">
        <v>41073</v>
      </c>
      <c r="F30" s="46">
        <v>104</v>
      </c>
      <c r="G30" s="55">
        <v>28870</v>
      </c>
      <c r="H30" s="49">
        <v>28870</v>
      </c>
      <c r="I30" s="72">
        <f t="shared" si="1"/>
        <v>0</v>
      </c>
      <c r="J30" s="33"/>
      <c r="K30" s="15"/>
    </row>
    <row r="31" spans="1:11" ht="30" x14ac:dyDescent="0.25">
      <c r="A31" s="78">
        <v>8</v>
      </c>
      <c r="B31" s="58" t="s">
        <v>35</v>
      </c>
      <c r="C31" s="77">
        <v>1049012</v>
      </c>
      <c r="D31" s="46">
        <v>1</v>
      </c>
      <c r="E31" s="73">
        <v>41165</v>
      </c>
      <c r="F31" s="46">
        <v>104</v>
      </c>
      <c r="G31" s="55">
        <v>8.7100000000000009</v>
      </c>
      <c r="H31" s="49">
        <v>8.7100000000000009</v>
      </c>
      <c r="I31" s="72">
        <f t="shared" si="1"/>
        <v>0</v>
      </c>
      <c r="J31" s="33"/>
      <c r="K31" s="15"/>
    </row>
    <row r="32" spans="1:11" x14ac:dyDescent="0.25">
      <c r="A32" s="76">
        <v>9</v>
      </c>
      <c r="B32" s="25" t="s">
        <v>36</v>
      </c>
      <c r="C32" s="77">
        <v>1049013</v>
      </c>
      <c r="D32" s="46">
        <v>1</v>
      </c>
      <c r="E32" s="73">
        <v>41165</v>
      </c>
      <c r="F32" s="46">
        <v>104</v>
      </c>
      <c r="G32" s="55">
        <v>1268.93</v>
      </c>
      <c r="H32" s="49">
        <v>1268.93</v>
      </c>
      <c r="I32" s="72">
        <f t="shared" si="1"/>
        <v>0</v>
      </c>
      <c r="J32" s="33"/>
      <c r="K32" s="15"/>
    </row>
    <row r="33" spans="1:11" x14ac:dyDescent="0.25">
      <c r="A33" s="51">
        <v>10</v>
      </c>
      <c r="B33" s="25" t="s">
        <v>37</v>
      </c>
      <c r="C33" s="51">
        <v>1049014</v>
      </c>
      <c r="D33" s="46">
        <v>1</v>
      </c>
      <c r="E33" s="73">
        <v>41165</v>
      </c>
      <c r="F33" s="46">
        <v>104</v>
      </c>
      <c r="G33" s="55">
        <v>1673.33</v>
      </c>
      <c r="H33" s="49">
        <v>1673.33</v>
      </c>
      <c r="I33" s="72">
        <f t="shared" si="1"/>
        <v>0</v>
      </c>
      <c r="J33" s="33"/>
      <c r="K33" s="15"/>
    </row>
    <row r="34" spans="1:11" x14ac:dyDescent="0.25">
      <c r="A34" s="76">
        <v>11</v>
      </c>
      <c r="B34" s="25" t="s">
        <v>38</v>
      </c>
      <c r="C34" s="51">
        <v>1049015</v>
      </c>
      <c r="D34" s="46">
        <v>1</v>
      </c>
      <c r="E34" s="73">
        <v>41165</v>
      </c>
      <c r="F34" s="46">
        <v>104</v>
      </c>
      <c r="G34" s="55">
        <v>14625</v>
      </c>
      <c r="H34" s="49">
        <v>14625</v>
      </c>
      <c r="I34" s="72">
        <f t="shared" si="1"/>
        <v>0</v>
      </c>
      <c r="J34" s="33"/>
      <c r="K34" s="15"/>
    </row>
    <row r="35" spans="1:11" x14ac:dyDescent="0.25">
      <c r="A35" s="51">
        <v>12</v>
      </c>
      <c r="B35" s="20" t="s">
        <v>39</v>
      </c>
      <c r="C35" s="51">
        <v>1049016</v>
      </c>
      <c r="D35" s="46">
        <v>1</v>
      </c>
      <c r="E35" s="73">
        <v>41368</v>
      </c>
      <c r="F35" s="46">
        <v>104</v>
      </c>
      <c r="G35" s="55">
        <v>24160.84</v>
      </c>
      <c r="H35" s="49">
        <v>24160.84</v>
      </c>
      <c r="I35" s="72">
        <f t="shared" si="1"/>
        <v>0</v>
      </c>
      <c r="J35" s="33"/>
      <c r="K35" s="15"/>
    </row>
    <row r="36" spans="1:11" x14ac:dyDescent="0.25">
      <c r="A36" s="76">
        <v>13</v>
      </c>
      <c r="B36" s="25" t="s">
        <v>40</v>
      </c>
      <c r="C36" s="79">
        <v>1049017</v>
      </c>
      <c r="D36" s="46">
        <v>1</v>
      </c>
      <c r="E36" s="80">
        <v>42368</v>
      </c>
      <c r="F36" s="46">
        <v>104</v>
      </c>
      <c r="G36" s="81">
        <v>89170.84</v>
      </c>
      <c r="H36" s="49">
        <v>89170.84</v>
      </c>
      <c r="I36" s="72">
        <f t="shared" si="1"/>
        <v>0</v>
      </c>
      <c r="J36" s="33"/>
      <c r="K36" s="15"/>
    </row>
    <row r="37" spans="1:11" x14ac:dyDescent="0.25">
      <c r="A37" s="79">
        <v>14</v>
      </c>
      <c r="B37" s="82" t="s">
        <v>41</v>
      </c>
      <c r="C37" s="79">
        <v>1049018</v>
      </c>
      <c r="D37" s="83">
        <v>1</v>
      </c>
      <c r="E37" s="80">
        <v>42368</v>
      </c>
      <c r="F37" s="83">
        <v>104</v>
      </c>
      <c r="G37" s="81">
        <v>63678.06</v>
      </c>
      <c r="H37" s="49">
        <v>63678.06</v>
      </c>
      <c r="I37" s="72">
        <f t="shared" si="1"/>
        <v>0</v>
      </c>
      <c r="J37" s="33"/>
      <c r="K37" s="15"/>
    </row>
    <row r="38" spans="1:11" x14ac:dyDescent="0.25">
      <c r="A38" s="44">
        <v>15</v>
      </c>
      <c r="B38" s="84" t="s">
        <v>42</v>
      </c>
      <c r="C38" s="51">
        <v>1049019</v>
      </c>
      <c r="D38" s="53">
        <v>1</v>
      </c>
      <c r="E38" s="73">
        <v>42368</v>
      </c>
      <c r="F38" s="53">
        <v>104</v>
      </c>
      <c r="G38" s="55">
        <v>23951.1</v>
      </c>
      <c r="H38" s="85">
        <v>23951.1</v>
      </c>
      <c r="I38" s="86">
        <f t="shared" si="1"/>
        <v>0</v>
      </c>
      <c r="J38" s="14"/>
      <c r="K38" s="15"/>
    </row>
    <row r="39" spans="1:11" x14ac:dyDescent="0.25">
      <c r="A39" s="51">
        <v>16</v>
      </c>
      <c r="B39" s="25" t="s">
        <v>43</v>
      </c>
      <c r="C39" s="51">
        <v>1049020</v>
      </c>
      <c r="D39" s="53">
        <v>1</v>
      </c>
      <c r="E39" s="73">
        <v>42979</v>
      </c>
      <c r="F39" s="53">
        <v>104</v>
      </c>
      <c r="G39" s="55">
        <v>16500</v>
      </c>
      <c r="H39" s="85">
        <v>16500</v>
      </c>
      <c r="I39" s="87">
        <f t="shared" si="1"/>
        <v>0</v>
      </c>
      <c r="J39" s="17"/>
      <c r="K39" s="15"/>
    </row>
    <row r="40" spans="1:11" x14ac:dyDescent="0.25">
      <c r="A40" s="88">
        <v>17</v>
      </c>
      <c r="B40" s="52" t="s">
        <v>44</v>
      </c>
      <c r="C40" s="89">
        <v>1049021</v>
      </c>
      <c r="D40" s="90">
        <v>1</v>
      </c>
      <c r="E40" s="91">
        <v>42979</v>
      </c>
      <c r="F40" s="90">
        <v>104</v>
      </c>
      <c r="G40" s="92">
        <v>13500</v>
      </c>
      <c r="H40" s="71">
        <v>13500</v>
      </c>
      <c r="I40" s="70">
        <f t="shared" si="1"/>
        <v>0</v>
      </c>
      <c r="J40" s="33"/>
      <c r="K40" s="18"/>
    </row>
    <row r="41" spans="1:11" ht="30" x14ac:dyDescent="0.25">
      <c r="A41" s="51">
        <v>18</v>
      </c>
      <c r="B41" s="75" t="s">
        <v>45</v>
      </c>
      <c r="C41" s="51">
        <v>1049022</v>
      </c>
      <c r="D41" s="53">
        <v>1</v>
      </c>
      <c r="E41" s="73">
        <v>43647</v>
      </c>
      <c r="F41" s="53">
        <v>104</v>
      </c>
      <c r="G41" s="55">
        <v>2698</v>
      </c>
      <c r="H41" s="49">
        <v>2698</v>
      </c>
      <c r="I41" s="50">
        <f t="shared" si="1"/>
        <v>0</v>
      </c>
      <c r="J41" s="34"/>
      <c r="K41" s="15"/>
    </row>
    <row r="42" spans="1:11" ht="30" x14ac:dyDescent="0.25">
      <c r="A42" s="88">
        <v>19</v>
      </c>
      <c r="B42" s="20" t="s">
        <v>45</v>
      </c>
      <c r="C42" s="51">
        <v>1049023</v>
      </c>
      <c r="D42" s="53">
        <v>1</v>
      </c>
      <c r="E42" s="73">
        <v>43647</v>
      </c>
      <c r="F42" s="53">
        <v>104</v>
      </c>
      <c r="G42" s="55">
        <v>2698</v>
      </c>
      <c r="H42" s="49">
        <v>2698</v>
      </c>
      <c r="I42" s="50">
        <f t="shared" si="1"/>
        <v>0</v>
      </c>
      <c r="J42" s="34"/>
      <c r="K42" s="15"/>
    </row>
    <row r="43" spans="1:11" ht="30" x14ac:dyDescent="0.25">
      <c r="A43" s="78">
        <v>20</v>
      </c>
      <c r="B43" s="20" t="s">
        <v>45</v>
      </c>
      <c r="C43" s="51">
        <v>1049024</v>
      </c>
      <c r="D43" s="53">
        <v>1</v>
      </c>
      <c r="E43" s="73">
        <v>43678</v>
      </c>
      <c r="F43" s="53">
        <v>104</v>
      </c>
      <c r="G43" s="55">
        <v>2698</v>
      </c>
      <c r="H43" s="49">
        <v>2698</v>
      </c>
      <c r="I43" s="50">
        <f t="shared" si="1"/>
        <v>0</v>
      </c>
      <c r="J43" s="34"/>
      <c r="K43" s="15"/>
    </row>
    <row r="44" spans="1:11" ht="30" x14ac:dyDescent="0.25">
      <c r="A44" s="44">
        <v>21</v>
      </c>
      <c r="B44" s="20" t="s">
        <v>46</v>
      </c>
      <c r="C44" s="51">
        <v>1049026</v>
      </c>
      <c r="D44" s="53">
        <v>1</v>
      </c>
      <c r="E44" s="73">
        <v>43983</v>
      </c>
      <c r="F44" s="53">
        <v>104</v>
      </c>
      <c r="G44" s="55">
        <v>3350</v>
      </c>
      <c r="H44" s="49">
        <v>2903.16</v>
      </c>
      <c r="I44" s="50">
        <f t="shared" si="1"/>
        <v>446.84000000000015</v>
      </c>
      <c r="J44" s="34"/>
      <c r="K44" s="15"/>
    </row>
    <row r="45" spans="1:11" ht="30" x14ac:dyDescent="0.25">
      <c r="A45" s="79">
        <v>22</v>
      </c>
      <c r="B45" s="20" t="s">
        <v>46</v>
      </c>
      <c r="C45" s="51">
        <v>1049027</v>
      </c>
      <c r="D45" s="53">
        <v>1</v>
      </c>
      <c r="E45" s="73">
        <v>43983</v>
      </c>
      <c r="F45" s="53">
        <v>104</v>
      </c>
      <c r="G45" s="55">
        <v>3350</v>
      </c>
      <c r="H45" s="49">
        <v>2903.16</v>
      </c>
      <c r="I45" s="50">
        <f t="shared" si="1"/>
        <v>446.84000000000015</v>
      </c>
      <c r="J45" s="34"/>
      <c r="K45" s="15"/>
    </row>
    <row r="46" spans="1:11" ht="30" x14ac:dyDescent="0.25">
      <c r="A46" s="44">
        <v>23</v>
      </c>
      <c r="B46" s="20" t="s">
        <v>46</v>
      </c>
      <c r="C46" s="51">
        <v>1049028</v>
      </c>
      <c r="D46" s="53">
        <v>1</v>
      </c>
      <c r="E46" s="73">
        <v>43983</v>
      </c>
      <c r="F46" s="53">
        <v>104</v>
      </c>
      <c r="G46" s="55">
        <v>3350</v>
      </c>
      <c r="H46" s="49">
        <v>2903.16</v>
      </c>
      <c r="I46" s="50">
        <f t="shared" si="1"/>
        <v>446.84000000000015</v>
      </c>
      <c r="J46" s="34"/>
      <c r="K46" s="15"/>
    </row>
    <row r="47" spans="1:11" ht="30" x14ac:dyDescent="0.25">
      <c r="A47" s="79">
        <v>24</v>
      </c>
      <c r="B47" s="75" t="s">
        <v>47</v>
      </c>
      <c r="C47" s="51">
        <v>1049029</v>
      </c>
      <c r="D47" s="53">
        <v>1</v>
      </c>
      <c r="E47" s="73">
        <v>44136</v>
      </c>
      <c r="F47" s="53">
        <v>104</v>
      </c>
      <c r="G47" s="55">
        <v>3447</v>
      </c>
      <c r="H47" s="49">
        <v>2700.15</v>
      </c>
      <c r="I47" s="93">
        <f t="shared" si="1"/>
        <v>746.84999999999991</v>
      </c>
      <c r="J47" s="35"/>
      <c r="K47" s="15"/>
    </row>
    <row r="48" spans="1:11" ht="30" x14ac:dyDescent="0.25">
      <c r="A48" s="44">
        <v>25</v>
      </c>
      <c r="B48" s="20" t="s">
        <v>48</v>
      </c>
      <c r="C48" s="51">
        <v>1049030</v>
      </c>
      <c r="D48" s="53">
        <v>1</v>
      </c>
      <c r="E48" s="73">
        <v>44136</v>
      </c>
      <c r="F48" s="53">
        <v>104</v>
      </c>
      <c r="G48" s="55">
        <v>3819</v>
      </c>
      <c r="H48" s="49">
        <v>2991.55</v>
      </c>
      <c r="I48" s="93">
        <f t="shared" si="1"/>
        <v>827.44999999999982</v>
      </c>
      <c r="J48" s="35"/>
      <c r="K48" s="15"/>
    </row>
    <row r="49" spans="1:11" ht="30" x14ac:dyDescent="0.25">
      <c r="A49" s="78">
        <v>26</v>
      </c>
      <c r="B49" s="20" t="s">
        <v>46</v>
      </c>
      <c r="C49" s="51">
        <v>1049031</v>
      </c>
      <c r="D49" s="53">
        <v>1</v>
      </c>
      <c r="E49" s="73">
        <v>44136</v>
      </c>
      <c r="F49" s="53">
        <v>104</v>
      </c>
      <c r="G49" s="55">
        <v>3410</v>
      </c>
      <c r="H49" s="49">
        <v>2671.01</v>
      </c>
      <c r="I49" s="50">
        <f t="shared" si="1"/>
        <v>738.98999999999978</v>
      </c>
      <c r="J49" s="34"/>
      <c r="K49" s="15"/>
    </row>
    <row r="50" spans="1:11" ht="45" x14ac:dyDescent="0.25">
      <c r="A50" s="76">
        <v>27</v>
      </c>
      <c r="B50" s="20" t="s">
        <v>49</v>
      </c>
      <c r="C50" s="51">
        <v>1049033</v>
      </c>
      <c r="D50" s="53">
        <v>1</v>
      </c>
      <c r="E50" s="73">
        <v>44136</v>
      </c>
      <c r="F50" s="53">
        <v>104</v>
      </c>
      <c r="G50" s="55">
        <v>1100</v>
      </c>
      <c r="H50" s="49">
        <v>861.51</v>
      </c>
      <c r="I50" s="50">
        <f t="shared" si="1"/>
        <v>238.49</v>
      </c>
      <c r="J50" s="34"/>
      <c r="K50" s="15"/>
    </row>
    <row r="51" spans="1:11" ht="30" x14ac:dyDescent="0.25">
      <c r="A51" s="78">
        <v>28</v>
      </c>
      <c r="B51" s="20" t="s">
        <v>46</v>
      </c>
      <c r="C51" s="51">
        <v>1049032</v>
      </c>
      <c r="D51" s="53">
        <v>1</v>
      </c>
      <c r="E51" s="73">
        <v>44136</v>
      </c>
      <c r="F51" s="53">
        <v>104</v>
      </c>
      <c r="G51" s="55">
        <v>3410</v>
      </c>
      <c r="H51" s="49">
        <v>2671.01</v>
      </c>
      <c r="I51" s="50">
        <f t="shared" si="1"/>
        <v>738.98999999999978</v>
      </c>
      <c r="J51" s="34"/>
      <c r="K51" s="15"/>
    </row>
    <row r="52" spans="1:11" ht="30" x14ac:dyDescent="0.25">
      <c r="A52" s="76">
        <v>29</v>
      </c>
      <c r="B52" s="20" t="s">
        <v>50</v>
      </c>
      <c r="C52" s="51">
        <v>1049034</v>
      </c>
      <c r="D52" s="53">
        <v>1</v>
      </c>
      <c r="E52" s="73">
        <v>44166</v>
      </c>
      <c r="F52" s="53">
        <v>104</v>
      </c>
      <c r="G52" s="55">
        <v>3300</v>
      </c>
      <c r="H52" s="49">
        <v>2530</v>
      </c>
      <c r="I52" s="50">
        <f t="shared" si="1"/>
        <v>770</v>
      </c>
      <c r="J52" s="34"/>
      <c r="K52" s="15"/>
    </row>
    <row r="53" spans="1:11" ht="30" x14ac:dyDescent="0.25">
      <c r="A53" s="78">
        <v>30</v>
      </c>
      <c r="B53" s="20" t="s">
        <v>50</v>
      </c>
      <c r="C53" s="51">
        <v>1049035</v>
      </c>
      <c r="D53" s="53">
        <v>1</v>
      </c>
      <c r="E53" s="73">
        <v>44166</v>
      </c>
      <c r="F53" s="53">
        <v>104</v>
      </c>
      <c r="G53" s="55">
        <v>3300</v>
      </c>
      <c r="H53" s="49">
        <v>2530</v>
      </c>
      <c r="I53" s="50">
        <f t="shared" si="1"/>
        <v>770</v>
      </c>
      <c r="J53" s="34"/>
      <c r="K53" s="15"/>
    </row>
    <row r="54" spans="1:11" ht="30" x14ac:dyDescent="0.25">
      <c r="A54" s="76">
        <v>31</v>
      </c>
      <c r="B54" s="94" t="s">
        <v>51</v>
      </c>
      <c r="C54" s="79">
        <v>1049036</v>
      </c>
      <c r="D54" s="83">
        <v>1</v>
      </c>
      <c r="E54" s="80">
        <v>44197</v>
      </c>
      <c r="F54" s="83">
        <v>104</v>
      </c>
      <c r="G54" s="81">
        <v>26450</v>
      </c>
      <c r="H54" s="49">
        <v>19837.349999999999</v>
      </c>
      <c r="I54" s="50">
        <f t="shared" si="1"/>
        <v>6612.6500000000015</v>
      </c>
      <c r="J54" s="34"/>
      <c r="K54" s="15"/>
    </row>
    <row r="55" spans="1:11" x14ac:dyDescent="0.25">
      <c r="A55" s="51">
        <v>32</v>
      </c>
      <c r="B55" s="25" t="s">
        <v>52</v>
      </c>
      <c r="C55" s="51">
        <v>1049037</v>
      </c>
      <c r="D55" s="53">
        <v>1</v>
      </c>
      <c r="E55" s="73">
        <v>44562</v>
      </c>
      <c r="F55" s="53">
        <v>104</v>
      </c>
      <c r="G55" s="55">
        <v>20630</v>
      </c>
      <c r="H55" s="95">
        <v>20630</v>
      </c>
      <c r="I55" s="87">
        <f t="shared" si="1"/>
        <v>0</v>
      </c>
      <c r="J55" s="17"/>
      <c r="K55" s="15"/>
    </row>
    <row r="56" spans="1:11" ht="30" x14ac:dyDescent="0.25">
      <c r="A56" s="44">
        <v>33</v>
      </c>
      <c r="B56" s="20" t="s">
        <v>53</v>
      </c>
      <c r="C56" s="51">
        <v>1049038</v>
      </c>
      <c r="D56" s="53">
        <v>1</v>
      </c>
      <c r="E56" s="73">
        <v>44562</v>
      </c>
      <c r="F56" s="53">
        <v>104</v>
      </c>
      <c r="G56" s="55">
        <v>5500</v>
      </c>
      <c r="H56" s="85">
        <v>5500</v>
      </c>
      <c r="I56" s="86">
        <f t="shared" si="1"/>
        <v>0</v>
      </c>
      <c r="J56" s="14"/>
      <c r="K56" s="15"/>
    </row>
    <row r="57" spans="1:11" ht="30" x14ac:dyDescent="0.25">
      <c r="A57" s="96">
        <v>34</v>
      </c>
      <c r="B57" s="97" t="s">
        <v>54</v>
      </c>
      <c r="C57" s="98">
        <v>1049039</v>
      </c>
      <c r="D57" s="90">
        <v>1</v>
      </c>
      <c r="E57" s="91">
        <v>44652</v>
      </c>
      <c r="F57" s="90">
        <v>104</v>
      </c>
      <c r="G57" s="92">
        <v>4750</v>
      </c>
      <c r="H57" s="71">
        <v>2375.1000000000004</v>
      </c>
      <c r="I57" s="99">
        <f t="shared" si="1"/>
        <v>2374.8999999999996</v>
      </c>
      <c r="J57" s="34"/>
      <c r="K57" s="18"/>
    </row>
    <row r="58" spans="1:11" ht="30" x14ac:dyDescent="0.25">
      <c r="A58" s="76">
        <v>35</v>
      </c>
      <c r="B58" s="100" t="s">
        <v>54</v>
      </c>
      <c r="C58" s="51">
        <v>1049040</v>
      </c>
      <c r="D58" s="53">
        <v>1</v>
      </c>
      <c r="E58" s="73">
        <v>44652</v>
      </c>
      <c r="F58" s="53">
        <v>104</v>
      </c>
      <c r="G58" s="55">
        <v>4750</v>
      </c>
      <c r="H58" s="49">
        <v>2375.1000000000004</v>
      </c>
      <c r="I58" s="50">
        <f t="shared" si="1"/>
        <v>2374.8999999999996</v>
      </c>
      <c r="J58" s="34"/>
      <c r="K58" s="15"/>
    </row>
    <row r="59" spans="1:11" ht="30" x14ac:dyDescent="0.25">
      <c r="A59" s="78">
        <v>36</v>
      </c>
      <c r="B59" s="100" t="s">
        <v>54</v>
      </c>
      <c r="C59" s="51">
        <v>1049041</v>
      </c>
      <c r="D59" s="53">
        <v>1</v>
      </c>
      <c r="E59" s="73">
        <v>44652</v>
      </c>
      <c r="F59" s="53">
        <v>104</v>
      </c>
      <c r="G59" s="55">
        <v>4750</v>
      </c>
      <c r="H59" s="49">
        <v>2375.1000000000004</v>
      </c>
      <c r="I59" s="50">
        <f t="shared" si="1"/>
        <v>2374.8999999999996</v>
      </c>
      <c r="J59" s="34"/>
      <c r="K59" s="15"/>
    </row>
    <row r="60" spans="1:11" ht="30" x14ac:dyDescent="0.25">
      <c r="A60" s="76">
        <v>37</v>
      </c>
      <c r="B60" s="100" t="s">
        <v>54</v>
      </c>
      <c r="C60" s="51">
        <v>1049042</v>
      </c>
      <c r="D60" s="53">
        <v>1</v>
      </c>
      <c r="E60" s="73">
        <v>44652</v>
      </c>
      <c r="F60" s="53">
        <v>104</v>
      </c>
      <c r="G60" s="55">
        <v>4750</v>
      </c>
      <c r="H60" s="49">
        <v>2375.1000000000004</v>
      </c>
      <c r="I60" s="50">
        <f t="shared" si="1"/>
        <v>2374.8999999999996</v>
      </c>
      <c r="J60" s="34"/>
      <c r="K60" s="15"/>
    </row>
    <row r="61" spans="1:11" ht="30" x14ac:dyDescent="0.25">
      <c r="A61" s="78">
        <v>38</v>
      </c>
      <c r="B61" s="20" t="s">
        <v>55</v>
      </c>
      <c r="C61" s="51">
        <v>1049043</v>
      </c>
      <c r="D61" s="53">
        <v>1</v>
      </c>
      <c r="E61" s="73">
        <v>44652</v>
      </c>
      <c r="F61" s="53">
        <v>104</v>
      </c>
      <c r="G61" s="55">
        <v>4370</v>
      </c>
      <c r="H61" s="49">
        <v>2184.8999999999996</v>
      </c>
      <c r="I61" s="50">
        <f t="shared" si="1"/>
        <v>2185.1000000000004</v>
      </c>
      <c r="J61" s="34"/>
      <c r="K61" s="15"/>
    </row>
    <row r="62" spans="1:11" ht="30" x14ac:dyDescent="0.25">
      <c r="A62" s="76">
        <v>39</v>
      </c>
      <c r="B62" s="20" t="s">
        <v>55</v>
      </c>
      <c r="C62" s="51">
        <v>1049044</v>
      </c>
      <c r="D62" s="53">
        <v>1</v>
      </c>
      <c r="E62" s="73">
        <v>44652</v>
      </c>
      <c r="F62" s="53">
        <v>104</v>
      </c>
      <c r="G62" s="55">
        <v>4370</v>
      </c>
      <c r="H62" s="49">
        <v>2184.8999999999996</v>
      </c>
      <c r="I62" s="50">
        <f t="shared" si="1"/>
        <v>2185.1000000000004</v>
      </c>
      <c r="J62" s="34"/>
      <c r="K62" s="15"/>
    </row>
    <row r="63" spans="1:11" ht="30" x14ac:dyDescent="0.25">
      <c r="A63" s="78">
        <v>40</v>
      </c>
      <c r="B63" s="20" t="s">
        <v>55</v>
      </c>
      <c r="C63" s="51">
        <v>1049045</v>
      </c>
      <c r="D63" s="53">
        <v>1</v>
      </c>
      <c r="E63" s="73">
        <v>44652</v>
      </c>
      <c r="F63" s="53">
        <v>104</v>
      </c>
      <c r="G63" s="55">
        <v>4370</v>
      </c>
      <c r="H63" s="49">
        <v>2184.8999999999996</v>
      </c>
      <c r="I63" s="50">
        <f t="shared" si="1"/>
        <v>2185.1000000000004</v>
      </c>
      <c r="J63" s="34"/>
      <c r="K63" s="15"/>
    </row>
    <row r="64" spans="1:11" ht="30" x14ac:dyDescent="0.25">
      <c r="A64" s="76">
        <v>41</v>
      </c>
      <c r="B64" s="20" t="s">
        <v>55</v>
      </c>
      <c r="C64" s="51">
        <v>1049046</v>
      </c>
      <c r="D64" s="53">
        <v>1</v>
      </c>
      <c r="E64" s="73">
        <v>44652</v>
      </c>
      <c r="F64" s="53">
        <v>104</v>
      </c>
      <c r="G64" s="55">
        <v>4370</v>
      </c>
      <c r="H64" s="49">
        <v>2184.8999999999996</v>
      </c>
      <c r="I64" s="50">
        <f t="shared" si="1"/>
        <v>2185.1000000000004</v>
      </c>
      <c r="J64" s="34"/>
      <c r="K64" s="15"/>
    </row>
    <row r="65" spans="1:11" ht="30" x14ac:dyDescent="0.25">
      <c r="A65" s="78">
        <v>42</v>
      </c>
      <c r="B65" s="20" t="s">
        <v>55</v>
      </c>
      <c r="C65" s="51">
        <v>1049047</v>
      </c>
      <c r="D65" s="53">
        <v>1</v>
      </c>
      <c r="E65" s="73">
        <v>44652</v>
      </c>
      <c r="F65" s="53">
        <v>104</v>
      </c>
      <c r="G65" s="55">
        <v>4370</v>
      </c>
      <c r="H65" s="49">
        <v>2184.8999999999996</v>
      </c>
      <c r="I65" s="50">
        <f t="shared" si="1"/>
        <v>2185.1000000000004</v>
      </c>
      <c r="J65" s="34"/>
      <c r="K65" s="15"/>
    </row>
    <row r="66" spans="1:11" ht="30" x14ac:dyDescent="0.25">
      <c r="A66" s="101">
        <v>43</v>
      </c>
      <c r="B66" s="94" t="s">
        <v>55</v>
      </c>
      <c r="C66" s="79">
        <v>1049048</v>
      </c>
      <c r="D66" s="83">
        <v>1</v>
      </c>
      <c r="E66" s="80">
        <v>44652</v>
      </c>
      <c r="F66" s="83">
        <v>104</v>
      </c>
      <c r="G66" s="81">
        <v>4370</v>
      </c>
      <c r="H66" s="49">
        <v>2184.8999999999996</v>
      </c>
      <c r="I66" s="50">
        <f t="shared" si="1"/>
        <v>2185.1000000000004</v>
      </c>
      <c r="J66" s="34"/>
      <c r="K66" s="15"/>
    </row>
    <row r="67" spans="1:11" ht="30" x14ac:dyDescent="0.25">
      <c r="A67" s="44">
        <v>44</v>
      </c>
      <c r="B67" s="20" t="s">
        <v>54</v>
      </c>
      <c r="C67" s="51">
        <v>1049049</v>
      </c>
      <c r="D67" s="53">
        <v>1</v>
      </c>
      <c r="E67" s="73">
        <v>44743</v>
      </c>
      <c r="F67" s="53">
        <v>104</v>
      </c>
      <c r="G67" s="55">
        <v>4750</v>
      </c>
      <c r="H67" s="85">
        <v>2137.59</v>
      </c>
      <c r="I67" s="86">
        <f t="shared" si="1"/>
        <v>2612.41</v>
      </c>
      <c r="J67" s="14"/>
      <c r="K67" s="15"/>
    </row>
    <row r="68" spans="1:11" ht="30" x14ac:dyDescent="0.25">
      <c r="A68" s="51">
        <v>45</v>
      </c>
      <c r="B68" s="100" t="s">
        <v>55</v>
      </c>
      <c r="C68" s="51">
        <v>1049050</v>
      </c>
      <c r="D68" s="53">
        <v>1</v>
      </c>
      <c r="E68" s="73">
        <v>44774</v>
      </c>
      <c r="F68" s="53">
        <v>104</v>
      </c>
      <c r="G68" s="55">
        <v>4750</v>
      </c>
      <c r="H68" s="85">
        <v>2058.42</v>
      </c>
      <c r="I68" s="86">
        <f t="shared" si="1"/>
        <v>2691.58</v>
      </c>
      <c r="J68" s="14"/>
      <c r="K68" s="15"/>
    </row>
    <row r="69" spans="1:11" ht="30" x14ac:dyDescent="0.25">
      <c r="A69" s="88">
        <v>46</v>
      </c>
      <c r="B69" s="19" t="s">
        <v>56</v>
      </c>
      <c r="C69" s="98">
        <v>1049051</v>
      </c>
      <c r="D69" s="90">
        <v>1</v>
      </c>
      <c r="E69" s="91">
        <v>44835</v>
      </c>
      <c r="F69" s="90">
        <v>104</v>
      </c>
      <c r="G69" s="92">
        <v>4750</v>
      </c>
      <c r="H69" s="71">
        <v>1900.08</v>
      </c>
      <c r="I69" s="99">
        <f t="shared" si="1"/>
        <v>2849.92</v>
      </c>
      <c r="J69" s="34"/>
      <c r="K69" s="18"/>
    </row>
    <row r="70" spans="1:11" ht="30" x14ac:dyDescent="0.25">
      <c r="A70" s="78">
        <v>47</v>
      </c>
      <c r="B70" s="20" t="s">
        <v>57</v>
      </c>
      <c r="C70" s="51">
        <v>1049052</v>
      </c>
      <c r="D70" s="53">
        <v>1</v>
      </c>
      <c r="E70" s="73">
        <v>45017</v>
      </c>
      <c r="F70" s="53">
        <v>104</v>
      </c>
      <c r="G70" s="55">
        <v>9999</v>
      </c>
      <c r="H70" s="49">
        <v>2833.0499999999993</v>
      </c>
      <c r="I70" s="50">
        <f t="shared" si="1"/>
        <v>7165.9500000000007</v>
      </c>
      <c r="J70" s="34"/>
      <c r="K70" s="15"/>
    </row>
    <row r="71" spans="1:11" ht="30" x14ac:dyDescent="0.25">
      <c r="A71" s="76">
        <v>48</v>
      </c>
      <c r="B71" s="20" t="s">
        <v>58</v>
      </c>
      <c r="C71" s="51">
        <v>1049053</v>
      </c>
      <c r="D71" s="53">
        <v>1</v>
      </c>
      <c r="E71" s="73">
        <v>45017</v>
      </c>
      <c r="F71" s="53">
        <v>104</v>
      </c>
      <c r="G71" s="55">
        <v>7206</v>
      </c>
      <c r="H71" s="49">
        <v>2041.7000000000007</v>
      </c>
      <c r="I71" s="50">
        <f t="shared" si="1"/>
        <v>5164.2999999999993</v>
      </c>
      <c r="J71" s="34"/>
      <c r="K71" s="15"/>
    </row>
    <row r="72" spans="1:11" ht="30" x14ac:dyDescent="0.25">
      <c r="A72" s="78">
        <v>49</v>
      </c>
      <c r="B72" s="20" t="s">
        <v>58</v>
      </c>
      <c r="C72" s="51">
        <v>1049054</v>
      </c>
      <c r="D72" s="53">
        <v>1</v>
      </c>
      <c r="E72" s="73">
        <v>45017</v>
      </c>
      <c r="F72" s="53">
        <v>104</v>
      </c>
      <c r="G72" s="55">
        <v>7206</v>
      </c>
      <c r="H72" s="49">
        <v>2041.7000000000007</v>
      </c>
      <c r="I72" s="50">
        <f t="shared" si="1"/>
        <v>5164.2999999999993</v>
      </c>
      <c r="J72" s="34"/>
      <c r="K72" s="15"/>
    </row>
    <row r="73" spans="1:11" ht="30" x14ac:dyDescent="0.25">
      <c r="A73" s="76">
        <v>50</v>
      </c>
      <c r="B73" s="20" t="s">
        <v>58</v>
      </c>
      <c r="C73" s="51">
        <v>1049055</v>
      </c>
      <c r="D73" s="53">
        <v>1</v>
      </c>
      <c r="E73" s="80">
        <v>45017</v>
      </c>
      <c r="F73" s="53">
        <v>104</v>
      </c>
      <c r="G73" s="55">
        <v>7206</v>
      </c>
      <c r="H73" s="49">
        <v>2041.7000000000007</v>
      </c>
      <c r="I73" s="50">
        <f t="shared" si="1"/>
        <v>5164.2999999999993</v>
      </c>
      <c r="J73" s="34"/>
      <c r="K73" s="15"/>
    </row>
    <row r="74" spans="1:11" ht="30" x14ac:dyDescent="0.25">
      <c r="A74" s="78">
        <v>51</v>
      </c>
      <c r="B74" s="20" t="s">
        <v>58</v>
      </c>
      <c r="C74" s="51">
        <v>1049056</v>
      </c>
      <c r="D74" s="53">
        <v>1</v>
      </c>
      <c r="E74" s="73">
        <v>45017</v>
      </c>
      <c r="F74" s="53">
        <v>104</v>
      </c>
      <c r="G74" s="55">
        <v>7206</v>
      </c>
      <c r="H74" s="95">
        <v>2041.7000000000007</v>
      </c>
      <c r="I74" s="86">
        <f t="shared" si="1"/>
        <v>5164.2999999999993</v>
      </c>
      <c r="J74" s="14"/>
      <c r="K74" s="15"/>
    </row>
    <row r="75" spans="1:11" ht="30" x14ac:dyDescent="0.25">
      <c r="A75" s="51">
        <v>52</v>
      </c>
      <c r="B75" s="20" t="s">
        <v>58</v>
      </c>
      <c r="C75" s="51">
        <v>1049057</v>
      </c>
      <c r="D75" s="53">
        <v>1</v>
      </c>
      <c r="E75" s="73">
        <v>45017</v>
      </c>
      <c r="F75" s="53">
        <v>104</v>
      </c>
      <c r="G75" s="55">
        <v>7206</v>
      </c>
      <c r="H75" s="95">
        <v>2041.7000000000007</v>
      </c>
      <c r="I75" s="55">
        <f t="shared" si="1"/>
        <v>5164.2999999999993</v>
      </c>
      <c r="J75" s="3"/>
      <c r="K75" s="15"/>
    </row>
    <row r="76" spans="1:11" ht="30" x14ac:dyDescent="0.25">
      <c r="A76" s="51">
        <v>53</v>
      </c>
      <c r="B76" s="21" t="s">
        <v>59</v>
      </c>
      <c r="C76" s="51">
        <v>1049058</v>
      </c>
      <c r="D76" s="53">
        <v>1</v>
      </c>
      <c r="E76" s="73">
        <v>45047</v>
      </c>
      <c r="F76" s="53">
        <v>104</v>
      </c>
      <c r="G76" s="55">
        <v>5750</v>
      </c>
      <c r="H76" s="85">
        <v>1533.2799999999997</v>
      </c>
      <c r="I76" s="55">
        <f t="shared" si="1"/>
        <v>4216.72</v>
      </c>
      <c r="J76" s="3"/>
      <c r="K76" s="15"/>
    </row>
    <row r="77" spans="1:11" x14ac:dyDescent="0.25">
      <c r="A77" s="102"/>
      <c r="B77" s="61" t="s">
        <v>126</v>
      </c>
      <c r="C77" s="102"/>
      <c r="D77" s="103"/>
      <c r="E77" s="103"/>
      <c r="F77" s="103"/>
      <c r="G77" s="104">
        <f>SUM(G24:G76)</f>
        <v>519790.73</v>
      </c>
      <c r="H77" s="104">
        <f>SUM(H24:H76)</f>
        <v>439038.51000000007</v>
      </c>
      <c r="I77" s="104">
        <f>SUM(I24:I76)</f>
        <v>80752.22</v>
      </c>
    </row>
    <row r="78" spans="1:11" x14ac:dyDescent="0.25">
      <c r="A78" s="309" t="s">
        <v>123</v>
      </c>
      <c r="B78" s="310"/>
      <c r="C78" s="310"/>
      <c r="D78" s="62"/>
      <c r="E78" s="63"/>
      <c r="F78" s="105"/>
      <c r="G78" s="64"/>
      <c r="H78" s="64"/>
      <c r="I78" s="64"/>
      <c r="J78" s="12"/>
      <c r="K78" s="12"/>
    </row>
    <row r="79" spans="1:11" x14ac:dyDescent="0.25">
      <c r="A79" s="44">
        <v>1</v>
      </c>
      <c r="B79" s="22" t="s">
        <v>60</v>
      </c>
      <c r="C79" s="106">
        <v>1051001</v>
      </c>
      <c r="D79" s="51">
        <v>1</v>
      </c>
      <c r="E79" s="107" t="s">
        <v>61</v>
      </c>
      <c r="F79" s="53">
        <v>105</v>
      </c>
      <c r="G79" s="86">
        <v>5807</v>
      </c>
      <c r="H79" s="86">
        <v>5807</v>
      </c>
      <c r="I79" s="86">
        <f>SUM(G79-H79)</f>
        <v>0</v>
      </c>
      <c r="J79" s="23"/>
      <c r="K79" s="23"/>
    </row>
    <row r="80" spans="1:11" ht="30" x14ac:dyDescent="0.25">
      <c r="A80" s="311">
        <v>2</v>
      </c>
      <c r="B80" s="20" t="s">
        <v>62</v>
      </c>
      <c r="C80" s="311">
        <v>1051002</v>
      </c>
      <c r="D80" s="51">
        <v>1</v>
      </c>
      <c r="E80" s="53" t="s">
        <v>63</v>
      </c>
      <c r="F80" s="53">
        <v>105</v>
      </c>
      <c r="G80" s="108">
        <v>102800</v>
      </c>
      <c r="H80" s="108">
        <v>102800</v>
      </c>
      <c r="I80" s="86">
        <f t="shared" ref="I80:I89" si="2">SUM(G80-H80)</f>
        <v>0</v>
      </c>
      <c r="J80" s="23"/>
      <c r="K80" s="24"/>
    </row>
    <row r="81" spans="1:11" x14ac:dyDescent="0.25">
      <c r="A81" s="311"/>
      <c r="B81" s="25" t="s">
        <v>64</v>
      </c>
      <c r="C81" s="311"/>
      <c r="D81" s="51">
        <v>1</v>
      </c>
      <c r="E81" s="73">
        <v>44197</v>
      </c>
      <c r="F81" s="53">
        <v>105</v>
      </c>
      <c r="G81" s="108">
        <v>3600</v>
      </c>
      <c r="H81" s="108">
        <v>2700</v>
      </c>
      <c r="I81" s="86">
        <f t="shared" si="2"/>
        <v>900</v>
      </c>
      <c r="J81" s="23"/>
      <c r="K81" s="24"/>
    </row>
    <row r="82" spans="1:11" ht="30" x14ac:dyDescent="0.25">
      <c r="A82" s="311"/>
      <c r="B82" s="20" t="s">
        <v>65</v>
      </c>
      <c r="C82" s="311"/>
      <c r="D82" s="51">
        <v>1</v>
      </c>
      <c r="E82" s="73">
        <v>44835</v>
      </c>
      <c r="F82" s="53">
        <v>105</v>
      </c>
      <c r="G82" s="108">
        <v>15000</v>
      </c>
      <c r="H82" s="108">
        <v>6000</v>
      </c>
      <c r="I82" s="86">
        <f t="shared" si="2"/>
        <v>9000</v>
      </c>
      <c r="J82" s="23"/>
      <c r="K82" s="24"/>
    </row>
    <row r="83" spans="1:11" ht="30" x14ac:dyDescent="0.25">
      <c r="A83" s="51">
        <v>3</v>
      </c>
      <c r="B83" s="20" t="s">
        <v>134</v>
      </c>
      <c r="C83" s="51">
        <v>1051003</v>
      </c>
      <c r="D83" s="51">
        <v>1</v>
      </c>
      <c r="E83" s="53" t="s">
        <v>63</v>
      </c>
      <c r="F83" s="53">
        <v>105</v>
      </c>
      <c r="G83" s="108">
        <v>22400</v>
      </c>
      <c r="H83" s="108">
        <v>22400</v>
      </c>
      <c r="I83" s="86">
        <f t="shared" si="2"/>
        <v>0</v>
      </c>
      <c r="J83" s="23"/>
      <c r="K83" s="15"/>
    </row>
    <row r="84" spans="1:11" ht="30" x14ac:dyDescent="0.25">
      <c r="A84" s="311">
        <v>4</v>
      </c>
      <c r="B84" s="20" t="s">
        <v>66</v>
      </c>
      <c r="C84" s="311">
        <v>1051004</v>
      </c>
      <c r="D84" s="53">
        <v>1</v>
      </c>
      <c r="E84" s="53" t="s">
        <v>67</v>
      </c>
      <c r="F84" s="53">
        <v>105</v>
      </c>
      <c r="G84" s="108">
        <v>140841</v>
      </c>
      <c r="H84" s="108">
        <v>140841</v>
      </c>
      <c r="I84" s="86">
        <f t="shared" si="2"/>
        <v>0</v>
      </c>
      <c r="J84" s="23"/>
      <c r="K84" s="24"/>
    </row>
    <row r="85" spans="1:11" x14ac:dyDescent="0.25">
      <c r="A85" s="311"/>
      <c r="B85" s="25" t="s">
        <v>68</v>
      </c>
      <c r="C85" s="311"/>
      <c r="D85" s="53">
        <v>1</v>
      </c>
      <c r="E85" s="73">
        <v>44197</v>
      </c>
      <c r="F85" s="53">
        <v>105</v>
      </c>
      <c r="G85" s="108">
        <v>3855</v>
      </c>
      <c r="H85" s="108">
        <v>2891.25</v>
      </c>
      <c r="I85" s="86">
        <f t="shared" si="2"/>
        <v>963.75</v>
      </c>
      <c r="J85" s="23"/>
      <c r="K85" s="24"/>
    </row>
    <row r="86" spans="1:11" x14ac:dyDescent="0.25">
      <c r="A86" s="311"/>
      <c r="B86" s="25" t="s">
        <v>69</v>
      </c>
      <c r="C86" s="311"/>
      <c r="D86" s="53">
        <v>1</v>
      </c>
      <c r="E86" s="73">
        <v>44743</v>
      </c>
      <c r="F86" s="53">
        <v>105</v>
      </c>
      <c r="G86" s="108">
        <v>16700</v>
      </c>
      <c r="H86" s="108">
        <v>7514.91</v>
      </c>
      <c r="I86" s="86">
        <f t="shared" si="2"/>
        <v>9185.09</v>
      </c>
      <c r="J86" s="23"/>
      <c r="K86" s="24"/>
    </row>
    <row r="87" spans="1:11" x14ac:dyDescent="0.25">
      <c r="A87" s="51">
        <v>5</v>
      </c>
      <c r="B87" s="25" t="s">
        <v>70</v>
      </c>
      <c r="C87" s="53">
        <v>1051006</v>
      </c>
      <c r="D87" s="53">
        <v>1</v>
      </c>
      <c r="E87" s="73">
        <v>45108</v>
      </c>
      <c r="F87" s="53">
        <v>105</v>
      </c>
      <c r="G87" s="108">
        <v>1015000</v>
      </c>
      <c r="H87" s="108">
        <v>181249.94999999995</v>
      </c>
      <c r="I87" s="86">
        <f t="shared" si="2"/>
        <v>833750.05</v>
      </c>
      <c r="J87" s="23"/>
      <c r="K87" s="15"/>
    </row>
    <row r="88" spans="1:11" ht="30" x14ac:dyDescent="0.25">
      <c r="A88" s="51">
        <v>6</v>
      </c>
      <c r="B88" s="20" t="s">
        <v>71</v>
      </c>
      <c r="C88" s="53">
        <v>1051007</v>
      </c>
      <c r="D88" s="53">
        <v>1</v>
      </c>
      <c r="E88" s="73">
        <v>45108</v>
      </c>
      <c r="F88" s="53">
        <v>105</v>
      </c>
      <c r="G88" s="108">
        <v>1144166.67</v>
      </c>
      <c r="H88" s="108">
        <v>204315.44999999995</v>
      </c>
      <c r="I88" s="108">
        <f t="shared" si="2"/>
        <v>939851.22</v>
      </c>
      <c r="J88" s="15"/>
      <c r="K88" s="15"/>
    </row>
    <row r="89" spans="1:11" ht="45" x14ac:dyDescent="0.25">
      <c r="A89" s="51">
        <v>7</v>
      </c>
      <c r="B89" s="58" t="s">
        <v>72</v>
      </c>
      <c r="C89" s="51">
        <v>1051008</v>
      </c>
      <c r="D89" s="53">
        <v>1</v>
      </c>
      <c r="E89" s="73">
        <v>45292</v>
      </c>
      <c r="F89" s="53">
        <v>105</v>
      </c>
      <c r="G89" s="108">
        <v>55833.33</v>
      </c>
      <c r="H89" s="108">
        <v>5982.1200000000026</v>
      </c>
      <c r="I89" s="108">
        <f t="shared" si="2"/>
        <v>49851.21</v>
      </c>
      <c r="J89" s="15"/>
      <c r="K89" s="15"/>
    </row>
    <row r="90" spans="1:11" s="37" customFormat="1" x14ac:dyDescent="0.25">
      <c r="A90" s="109"/>
      <c r="B90" s="109" t="s">
        <v>127</v>
      </c>
      <c r="C90" s="109"/>
      <c r="D90" s="109"/>
      <c r="E90" s="109"/>
      <c r="F90" s="109"/>
      <c r="G90" s="109">
        <f>SUM(G79:G89)</f>
        <v>2526003</v>
      </c>
      <c r="H90" s="109">
        <f>SUM(H79:H89)</f>
        <v>682501.67999999982</v>
      </c>
      <c r="I90" s="109">
        <f>SUM(I79:I89)</f>
        <v>1843501.3199999998</v>
      </c>
    </row>
    <row r="91" spans="1:11" x14ac:dyDescent="0.25">
      <c r="A91" s="312" t="s">
        <v>124</v>
      </c>
      <c r="B91" s="313"/>
      <c r="C91" s="314"/>
      <c r="D91" s="110"/>
      <c r="E91" s="111"/>
      <c r="F91" s="110"/>
      <c r="G91" s="112"/>
      <c r="H91" s="112"/>
      <c r="I91" s="112"/>
      <c r="J91" s="8"/>
      <c r="K91" s="26"/>
    </row>
    <row r="92" spans="1:11" x14ac:dyDescent="0.25">
      <c r="A92" s="44">
        <v>1</v>
      </c>
      <c r="B92" s="25" t="s">
        <v>73</v>
      </c>
      <c r="C92" s="106">
        <v>1062001</v>
      </c>
      <c r="D92" s="51">
        <v>1</v>
      </c>
      <c r="E92" s="107">
        <v>39078</v>
      </c>
      <c r="F92" s="51">
        <v>106</v>
      </c>
      <c r="G92" s="86">
        <v>2600</v>
      </c>
      <c r="H92" s="86">
        <v>2600</v>
      </c>
      <c r="I92" s="86">
        <f>SUM(G92-H92)</f>
        <v>0</v>
      </c>
      <c r="J92" s="23"/>
      <c r="K92" s="23"/>
    </row>
    <row r="93" spans="1:11" x14ac:dyDescent="0.25">
      <c r="A93" s="89">
        <v>2</v>
      </c>
      <c r="B93" s="52" t="s">
        <v>74</v>
      </c>
      <c r="C93" s="90">
        <v>1062002</v>
      </c>
      <c r="D93" s="68">
        <v>1</v>
      </c>
      <c r="E93" s="90" t="s">
        <v>75</v>
      </c>
      <c r="F93" s="68">
        <v>106</v>
      </c>
      <c r="G93" s="113">
        <v>5197.38</v>
      </c>
      <c r="H93" s="113">
        <v>5197.38</v>
      </c>
      <c r="I93" s="99">
        <f t="shared" ref="I93:I116" si="3">SUM(G93-H93)</f>
        <v>0</v>
      </c>
      <c r="J93" s="30"/>
      <c r="K93" s="18"/>
    </row>
    <row r="94" spans="1:11" x14ac:dyDescent="0.25">
      <c r="A94" s="51">
        <v>3</v>
      </c>
      <c r="B94" s="114" t="s">
        <v>76</v>
      </c>
      <c r="C94" s="53">
        <v>1062003</v>
      </c>
      <c r="D94" s="46">
        <v>1</v>
      </c>
      <c r="E94" s="53" t="s">
        <v>77</v>
      </c>
      <c r="F94" s="46">
        <v>106</v>
      </c>
      <c r="G94" s="86">
        <v>5014.1000000000004</v>
      </c>
      <c r="H94" s="86">
        <v>4364.93</v>
      </c>
      <c r="I94" s="50">
        <f t="shared" si="3"/>
        <v>649.17000000000007</v>
      </c>
      <c r="J94" s="30"/>
      <c r="K94" s="15"/>
    </row>
    <row r="95" spans="1:11" x14ac:dyDescent="0.25">
      <c r="A95" s="51">
        <v>4</v>
      </c>
      <c r="B95" s="25" t="s">
        <v>78</v>
      </c>
      <c r="C95" s="53">
        <v>1062004</v>
      </c>
      <c r="D95" s="53">
        <v>1</v>
      </c>
      <c r="E95" s="73">
        <v>39539</v>
      </c>
      <c r="F95" s="46">
        <v>106</v>
      </c>
      <c r="G95" s="86">
        <v>4038</v>
      </c>
      <c r="H95" s="86">
        <v>4038</v>
      </c>
      <c r="I95" s="50">
        <f t="shared" si="3"/>
        <v>0</v>
      </c>
      <c r="J95" s="30"/>
      <c r="K95" s="15"/>
    </row>
    <row r="96" spans="1:11" x14ac:dyDescent="0.25">
      <c r="A96" s="51">
        <v>5</v>
      </c>
      <c r="B96" s="25" t="s">
        <v>79</v>
      </c>
      <c r="C96" s="53">
        <v>1062005</v>
      </c>
      <c r="D96" s="53">
        <v>1</v>
      </c>
      <c r="E96" s="73">
        <v>39507</v>
      </c>
      <c r="F96" s="46">
        <v>106</v>
      </c>
      <c r="G96" s="86">
        <v>3779.4</v>
      </c>
      <c r="H96" s="86">
        <v>3779.4</v>
      </c>
      <c r="I96" s="50">
        <f t="shared" si="3"/>
        <v>0</v>
      </c>
      <c r="J96" s="30"/>
      <c r="K96" s="15"/>
    </row>
    <row r="97" spans="1:11" x14ac:dyDescent="0.25">
      <c r="A97" s="51">
        <v>6</v>
      </c>
      <c r="B97" s="20" t="s">
        <v>80</v>
      </c>
      <c r="C97" s="53">
        <v>1062006</v>
      </c>
      <c r="D97" s="53">
        <v>1</v>
      </c>
      <c r="E97" s="73">
        <v>39507</v>
      </c>
      <c r="F97" s="46">
        <v>106</v>
      </c>
      <c r="G97" s="86">
        <v>1838.9</v>
      </c>
      <c r="H97" s="86">
        <v>1838.9</v>
      </c>
      <c r="I97" s="50">
        <f t="shared" si="3"/>
        <v>0</v>
      </c>
      <c r="J97" s="30"/>
      <c r="K97" s="15"/>
    </row>
    <row r="98" spans="1:11" x14ac:dyDescent="0.25">
      <c r="A98" s="51">
        <v>7</v>
      </c>
      <c r="B98" s="82" t="s">
        <v>81</v>
      </c>
      <c r="C98" s="53">
        <v>1062009</v>
      </c>
      <c r="D98" s="53">
        <v>1</v>
      </c>
      <c r="E98" s="73">
        <v>40745</v>
      </c>
      <c r="F98" s="46">
        <v>106</v>
      </c>
      <c r="G98" s="86">
        <v>6100</v>
      </c>
      <c r="H98" s="86">
        <v>6100</v>
      </c>
      <c r="I98" s="50">
        <f t="shared" si="3"/>
        <v>0</v>
      </c>
      <c r="J98" s="30"/>
      <c r="K98" s="15"/>
    </row>
    <row r="99" spans="1:11" ht="30" x14ac:dyDescent="0.25">
      <c r="A99" s="78">
        <v>8</v>
      </c>
      <c r="B99" s="20" t="s">
        <v>82</v>
      </c>
      <c r="C99" s="115">
        <v>1062010</v>
      </c>
      <c r="D99" s="53">
        <v>1</v>
      </c>
      <c r="E99" s="73">
        <v>40745</v>
      </c>
      <c r="F99" s="46">
        <v>106</v>
      </c>
      <c r="G99" s="86">
        <v>10300</v>
      </c>
      <c r="H99" s="86">
        <v>10300</v>
      </c>
      <c r="I99" s="50">
        <f t="shared" si="3"/>
        <v>0</v>
      </c>
      <c r="J99" s="30"/>
      <c r="K99" s="15"/>
    </row>
    <row r="100" spans="1:11" x14ac:dyDescent="0.25">
      <c r="A100" s="51">
        <v>9</v>
      </c>
      <c r="B100" s="25" t="s">
        <v>83</v>
      </c>
      <c r="C100" s="53">
        <v>1062011</v>
      </c>
      <c r="D100" s="53">
        <v>1</v>
      </c>
      <c r="E100" s="73">
        <v>40851</v>
      </c>
      <c r="F100" s="46">
        <v>106</v>
      </c>
      <c r="G100" s="86">
        <v>3000</v>
      </c>
      <c r="H100" s="86">
        <v>3000</v>
      </c>
      <c r="I100" s="50">
        <f>SUM(G100-H100)</f>
        <v>0</v>
      </c>
      <c r="J100" s="30"/>
      <c r="K100" s="15"/>
    </row>
    <row r="101" spans="1:11" ht="30" x14ac:dyDescent="0.25">
      <c r="A101" s="51">
        <v>10</v>
      </c>
      <c r="B101" s="75" t="s">
        <v>84</v>
      </c>
      <c r="C101" s="53">
        <v>1062012</v>
      </c>
      <c r="D101" s="53">
        <v>1</v>
      </c>
      <c r="E101" s="73">
        <v>41073</v>
      </c>
      <c r="F101" s="46">
        <v>106</v>
      </c>
      <c r="G101" s="86">
        <v>5700</v>
      </c>
      <c r="H101" s="86">
        <v>5700</v>
      </c>
      <c r="I101" s="50">
        <f t="shared" si="3"/>
        <v>0</v>
      </c>
      <c r="J101" s="30"/>
      <c r="K101" s="15"/>
    </row>
    <row r="102" spans="1:11" ht="30" x14ac:dyDescent="0.25">
      <c r="A102" s="51">
        <v>11</v>
      </c>
      <c r="B102" s="20" t="s">
        <v>85</v>
      </c>
      <c r="C102" s="53">
        <v>1062013</v>
      </c>
      <c r="D102" s="53">
        <v>1</v>
      </c>
      <c r="E102" s="73">
        <v>41309</v>
      </c>
      <c r="F102" s="46">
        <v>106</v>
      </c>
      <c r="G102" s="86">
        <v>4500</v>
      </c>
      <c r="H102" s="86">
        <v>4500</v>
      </c>
      <c r="I102" s="50">
        <f t="shared" si="3"/>
        <v>0</v>
      </c>
      <c r="J102" s="30"/>
      <c r="K102" s="15"/>
    </row>
    <row r="103" spans="1:11" ht="30" x14ac:dyDescent="0.25">
      <c r="A103" s="51">
        <v>12</v>
      </c>
      <c r="B103" s="20" t="s">
        <v>86</v>
      </c>
      <c r="C103" s="53">
        <v>1062014</v>
      </c>
      <c r="D103" s="53">
        <v>1</v>
      </c>
      <c r="E103" s="73">
        <v>41309</v>
      </c>
      <c r="F103" s="46">
        <v>106</v>
      </c>
      <c r="G103" s="86">
        <v>1550</v>
      </c>
      <c r="H103" s="86">
        <v>1550</v>
      </c>
      <c r="I103" s="50">
        <f t="shared" si="3"/>
        <v>0</v>
      </c>
      <c r="J103" s="30"/>
      <c r="K103" s="15"/>
    </row>
    <row r="104" spans="1:11" x14ac:dyDescent="0.25">
      <c r="A104" s="51">
        <v>13</v>
      </c>
      <c r="B104" s="82" t="s">
        <v>87</v>
      </c>
      <c r="C104" s="53">
        <v>1062015</v>
      </c>
      <c r="D104" s="53">
        <v>1</v>
      </c>
      <c r="E104" s="73">
        <v>41912</v>
      </c>
      <c r="F104" s="116">
        <v>106</v>
      </c>
      <c r="G104" s="86">
        <v>7506</v>
      </c>
      <c r="H104" s="86">
        <v>7506</v>
      </c>
      <c r="I104" s="50">
        <f t="shared" si="3"/>
        <v>0</v>
      </c>
      <c r="J104" s="30"/>
      <c r="K104" s="15"/>
    </row>
    <row r="105" spans="1:11" ht="30" x14ac:dyDescent="0.25">
      <c r="A105" s="51">
        <v>14</v>
      </c>
      <c r="B105" s="20" t="s">
        <v>88</v>
      </c>
      <c r="C105" s="53">
        <v>1062016</v>
      </c>
      <c r="D105" s="53">
        <v>1</v>
      </c>
      <c r="E105" s="73">
        <v>41912</v>
      </c>
      <c r="F105" s="116">
        <v>106</v>
      </c>
      <c r="G105" s="86">
        <v>7950</v>
      </c>
      <c r="H105" s="86">
        <v>7950</v>
      </c>
      <c r="I105" s="50">
        <f t="shared" si="3"/>
        <v>0</v>
      </c>
      <c r="J105" s="30"/>
      <c r="K105" s="15"/>
    </row>
    <row r="106" spans="1:11" x14ac:dyDescent="0.25">
      <c r="A106" s="79">
        <v>15</v>
      </c>
      <c r="B106" s="117" t="s">
        <v>89</v>
      </c>
      <c r="C106" s="83">
        <v>1062017</v>
      </c>
      <c r="D106" s="83">
        <v>1</v>
      </c>
      <c r="E106" s="80">
        <v>41912</v>
      </c>
      <c r="F106" s="118">
        <v>106</v>
      </c>
      <c r="G106" s="119">
        <v>3744</v>
      </c>
      <c r="H106" s="119">
        <v>3744</v>
      </c>
      <c r="I106" s="50">
        <f t="shared" si="3"/>
        <v>0</v>
      </c>
      <c r="J106" s="30"/>
      <c r="K106" s="28"/>
    </row>
    <row r="107" spans="1:11" ht="30" x14ac:dyDescent="0.25">
      <c r="A107" s="51">
        <v>16</v>
      </c>
      <c r="B107" s="20" t="s">
        <v>90</v>
      </c>
      <c r="C107" s="106" t="s">
        <v>91</v>
      </c>
      <c r="D107" s="53">
        <v>1</v>
      </c>
      <c r="E107" s="53" t="s">
        <v>92</v>
      </c>
      <c r="F107" s="51">
        <v>106</v>
      </c>
      <c r="G107" s="86">
        <v>18300</v>
      </c>
      <c r="H107" s="86">
        <v>18300</v>
      </c>
      <c r="I107" s="86">
        <f t="shared" si="3"/>
        <v>0</v>
      </c>
      <c r="J107" s="23"/>
      <c r="K107" s="15"/>
    </row>
    <row r="108" spans="1:11" x14ac:dyDescent="0.25">
      <c r="A108" s="51">
        <v>17</v>
      </c>
      <c r="B108" s="22" t="s">
        <v>93</v>
      </c>
      <c r="C108" s="53">
        <v>1062033</v>
      </c>
      <c r="D108" s="53">
        <v>1</v>
      </c>
      <c r="E108" s="73">
        <v>43647</v>
      </c>
      <c r="F108" s="51">
        <v>106</v>
      </c>
      <c r="G108" s="86">
        <v>1820</v>
      </c>
      <c r="H108" s="86">
        <v>1820</v>
      </c>
      <c r="I108" s="86">
        <f t="shared" si="3"/>
        <v>0</v>
      </c>
      <c r="J108" s="23"/>
      <c r="K108" s="15"/>
    </row>
    <row r="109" spans="1:11" x14ac:dyDescent="0.25">
      <c r="A109" s="89">
        <v>18</v>
      </c>
      <c r="B109" s="82" t="s">
        <v>94</v>
      </c>
      <c r="C109" s="90">
        <v>1062034</v>
      </c>
      <c r="D109" s="90">
        <v>1</v>
      </c>
      <c r="E109" s="91">
        <v>43800</v>
      </c>
      <c r="F109" s="89">
        <v>106</v>
      </c>
      <c r="G109" s="113">
        <v>2300</v>
      </c>
      <c r="H109" s="113">
        <v>2300</v>
      </c>
      <c r="I109" s="99">
        <f t="shared" si="3"/>
        <v>0</v>
      </c>
      <c r="J109" s="30"/>
      <c r="K109" s="18"/>
    </row>
    <row r="110" spans="1:11" x14ac:dyDescent="0.25">
      <c r="A110" s="51">
        <v>19</v>
      </c>
      <c r="B110" s="25" t="s">
        <v>95</v>
      </c>
      <c r="C110" s="53">
        <v>1062035</v>
      </c>
      <c r="D110" s="53">
        <v>1</v>
      </c>
      <c r="E110" s="73">
        <v>43952</v>
      </c>
      <c r="F110" s="116">
        <v>106</v>
      </c>
      <c r="G110" s="86">
        <v>31340</v>
      </c>
      <c r="H110" s="86">
        <v>31340</v>
      </c>
      <c r="I110" s="50">
        <f t="shared" si="3"/>
        <v>0</v>
      </c>
      <c r="J110" s="30"/>
      <c r="K110" s="15"/>
    </row>
    <row r="111" spans="1:11" x14ac:dyDescent="0.25">
      <c r="A111" s="51">
        <v>20</v>
      </c>
      <c r="B111" s="25" t="s">
        <v>96</v>
      </c>
      <c r="C111" s="53">
        <v>1062036</v>
      </c>
      <c r="D111" s="53">
        <v>1</v>
      </c>
      <c r="E111" s="73">
        <v>44105</v>
      </c>
      <c r="F111" s="116">
        <v>106</v>
      </c>
      <c r="G111" s="86">
        <v>5700</v>
      </c>
      <c r="H111" s="86">
        <v>5700</v>
      </c>
      <c r="I111" s="50">
        <f t="shared" si="3"/>
        <v>0</v>
      </c>
      <c r="J111" s="30"/>
      <c r="K111" s="15"/>
    </row>
    <row r="112" spans="1:11" x14ac:dyDescent="0.25">
      <c r="A112" s="51">
        <v>21</v>
      </c>
      <c r="B112" s="82" t="s">
        <v>97</v>
      </c>
      <c r="C112" s="53">
        <v>1062037</v>
      </c>
      <c r="D112" s="53">
        <v>1</v>
      </c>
      <c r="E112" s="73">
        <v>44166</v>
      </c>
      <c r="F112" s="116">
        <v>106</v>
      </c>
      <c r="G112" s="86">
        <v>2970</v>
      </c>
      <c r="H112" s="86">
        <v>2846.48</v>
      </c>
      <c r="I112" s="50">
        <f t="shared" si="3"/>
        <v>123.51999999999998</v>
      </c>
      <c r="J112" s="30"/>
      <c r="K112" s="15"/>
    </row>
    <row r="113" spans="1:11" x14ac:dyDescent="0.25">
      <c r="A113" s="51">
        <v>22</v>
      </c>
      <c r="B113" s="25" t="s">
        <v>98</v>
      </c>
      <c r="C113" s="53">
        <v>1062038</v>
      </c>
      <c r="D113" s="53">
        <v>1</v>
      </c>
      <c r="E113" s="73">
        <v>44197</v>
      </c>
      <c r="F113" s="116">
        <v>106</v>
      </c>
      <c r="G113" s="86">
        <v>1560</v>
      </c>
      <c r="H113" s="86">
        <v>1462.5</v>
      </c>
      <c r="I113" s="50">
        <f t="shared" si="3"/>
        <v>97.5</v>
      </c>
      <c r="J113" s="30"/>
      <c r="K113" s="15"/>
    </row>
    <row r="114" spans="1:11" x14ac:dyDescent="0.25">
      <c r="A114" s="51">
        <v>23</v>
      </c>
      <c r="B114" s="82" t="s">
        <v>99</v>
      </c>
      <c r="C114" s="53">
        <v>1062039</v>
      </c>
      <c r="D114" s="53">
        <v>1</v>
      </c>
      <c r="E114" s="73">
        <v>44197</v>
      </c>
      <c r="F114" s="116">
        <v>106</v>
      </c>
      <c r="G114" s="86">
        <v>3560</v>
      </c>
      <c r="H114" s="86">
        <v>3337.65</v>
      </c>
      <c r="I114" s="50">
        <f t="shared" si="3"/>
        <v>222.34999999999991</v>
      </c>
      <c r="J114" s="30"/>
      <c r="K114" s="15"/>
    </row>
    <row r="115" spans="1:11" ht="30" x14ac:dyDescent="0.25">
      <c r="A115" s="51">
        <v>24</v>
      </c>
      <c r="B115" s="20" t="s">
        <v>100</v>
      </c>
      <c r="C115" s="53">
        <v>1062040</v>
      </c>
      <c r="D115" s="53">
        <v>1</v>
      </c>
      <c r="E115" s="73">
        <v>44197</v>
      </c>
      <c r="F115" s="116">
        <v>106</v>
      </c>
      <c r="G115" s="86">
        <v>6870</v>
      </c>
      <c r="H115" s="86">
        <v>6440.85</v>
      </c>
      <c r="I115" s="50">
        <f t="shared" si="3"/>
        <v>429.14999999999964</v>
      </c>
      <c r="J115" s="30"/>
      <c r="K115" s="15"/>
    </row>
    <row r="116" spans="1:11" x14ac:dyDescent="0.25">
      <c r="A116" s="51">
        <v>25</v>
      </c>
      <c r="B116" s="25" t="s">
        <v>101</v>
      </c>
      <c r="C116" s="53" t="s">
        <v>102</v>
      </c>
      <c r="D116" s="53">
        <v>1</v>
      </c>
      <c r="E116" s="73">
        <v>44531</v>
      </c>
      <c r="F116" s="116">
        <v>106</v>
      </c>
      <c r="G116" s="86">
        <v>36300</v>
      </c>
      <c r="H116" s="86">
        <v>25712.5</v>
      </c>
      <c r="I116" s="120">
        <f t="shared" si="3"/>
        <v>10587.5</v>
      </c>
      <c r="J116" s="27"/>
      <c r="K116" s="15"/>
    </row>
    <row r="117" spans="1:11" x14ac:dyDescent="0.25">
      <c r="A117" s="121"/>
      <c r="B117" s="109" t="s">
        <v>128</v>
      </c>
      <c r="C117" s="121"/>
      <c r="D117" s="121"/>
      <c r="E117" s="121"/>
      <c r="F117" s="121"/>
      <c r="G117" s="109">
        <f>SUM(G92:G116)</f>
        <v>183537.78</v>
      </c>
      <c r="H117" s="109">
        <f>SUM(H92:H116)</f>
        <v>171428.59</v>
      </c>
      <c r="I117" s="109">
        <f>SUM(I92:I116)</f>
        <v>12109.189999999999</v>
      </c>
    </row>
    <row r="118" spans="1:11" x14ac:dyDescent="0.25">
      <c r="A118" s="306" t="s">
        <v>125</v>
      </c>
      <c r="B118" s="307"/>
      <c r="C118" s="308"/>
      <c r="D118" s="122"/>
      <c r="E118" s="123"/>
      <c r="F118" s="122"/>
      <c r="G118" s="124"/>
      <c r="H118" s="124"/>
      <c r="I118" s="124"/>
      <c r="J118" s="7"/>
      <c r="K118" s="9"/>
    </row>
    <row r="119" spans="1:11" x14ac:dyDescent="0.25">
      <c r="A119" s="74">
        <v>1</v>
      </c>
      <c r="B119" s="125" t="s">
        <v>103</v>
      </c>
      <c r="C119" s="126">
        <v>1120001</v>
      </c>
      <c r="D119" s="46">
        <v>1</v>
      </c>
      <c r="E119" s="127" t="s">
        <v>104</v>
      </c>
      <c r="F119" s="46">
        <v>112</v>
      </c>
      <c r="G119" s="72">
        <v>6999</v>
      </c>
      <c r="H119" s="72">
        <v>3499.5</v>
      </c>
      <c r="I119" s="72">
        <f>SUM(G119-H119)</f>
        <v>3499.5</v>
      </c>
      <c r="J119" s="13"/>
      <c r="K119" s="13"/>
    </row>
    <row r="120" spans="1:11" x14ac:dyDescent="0.25">
      <c r="A120" s="51">
        <v>2</v>
      </c>
      <c r="B120" s="25" t="s">
        <v>105</v>
      </c>
      <c r="C120" s="53">
        <v>1120002</v>
      </c>
      <c r="D120" s="46">
        <v>1</v>
      </c>
      <c r="E120" s="127" t="s">
        <v>104</v>
      </c>
      <c r="F120" s="46">
        <v>112</v>
      </c>
      <c r="G120" s="55">
        <v>4699</v>
      </c>
      <c r="H120" s="72">
        <v>2349.5</v>
      </c>
      <c r="I120" s="72">
        <f t="shared" ref="I120:I142" si="4">SUM(G120-H120)</f>
        <v>2349.5</v>
      </c>
      <c r="J120" s="33"/>
      <c r="K120" s="3"/>
    </row>
    <row r="121" spans="1:11" x14ac:dyDescent="0.25">
      <c r="A121" s="51">
        <v>3</v>
      </c>
      <c r="B121" s="25" t="s">
        <v>105</v>
      </c>
      <c r="C121" s="53">
        <v>1120003</v>
      </c>
      <c r="D121" s="46">
        <v>1</v>
      </c>
      <c r="E121" s="127" t="s">
        <v>104</v>
      </c>
      <c r="F121" s="46">
        <v>112</v>
      </c>
      <c r="G121" s="55">
        <v>4699</v>
      </c>
      <c r="H121" s="72">
        <v>2349.5</v>
      </c>
      <c r="I121" s="72">
        <f t="shared" si="4"/>
        <v>2349.5</v>
      </c>
      <c r="J121" s="36"/>
      <c r="K121" s="3"/>
    </row>
    <row r="122" spans="1:11" x14ac:dyDescent="0.25">
      <c r="A122" s="51">
        <v>4</v>
      </c>
      <c r="B122" s="25" t="s">
        <v>105</v>
      </c>
      <c r="C122" s="53">
        <v>1120004</v>
      </c>
      <c r="D122" s="46">
        <v>1</v>
      </c>
      <c r="E122" s="127" t="s">
        <v>104</v>
      </c>
      <c r="F122" s="46">
        <v>112</v>
      </c>
      <c r="G122" s="55">
        <v>4699</v>
      </c>
      <c r="H122" s="72">
        <v>2349.5</v>
      </c>
      <c r="I122" s="72">
        <f t="shared" si="4"/>
        <v>2349.5</v>
      </c>
      <c r="J122" s="36"/>
      <c r="K122" s="3"/>
    </row>
    <row r="123" spans="1:11" x14ac:dyDescent="0.25">
      <c r="A123" s="51">
        <v>5</v>
      </c>
      <c r="B123" s="25" t="s">
        <v>105</v>
      </c>
      <c r="C123" s="53">
        <v>1120005</v>
      </c>
      <c r="D123" s="46">
        <v>1</v>
      </c>
      <c r="E123" s="127" t="s">
        <v>104</v>
      </c>
      <c r="F123" s="46">
        <v>112</v>
      </c>
      <c r="G123" s="55">
        <v>4699</v>
      </c>
      <c r="H123" s="72">
        <v>2349.5</v>
      </c>
      <c r="I123" s="72">
        <f t="shared" si="4"/>
        <v>2349.5</v>
      </c>
      <c r="J123" s="36"/>
      <c r="K123" s="3"/>
    </row>
    <row r="124" spans="1:11" x14ac:dyDescent="0.25">
      <c r="A124" s="51">
        <v>6</v>
      </c>
      <c r="B124" s="25" t="s">
        <v>105</v>
      </c>
      <c r="C124" s="53">
        <v>1120006</v>
      </c>
      <c r="D124" s="46">
        <v>1</v>
      </c>
      <c r="E124" s="127" t="s">
        <v>104</v>
      </c>
      <c r="F124" s="46">
        <v>112</v>
      </c>
      <c r="G124" s="55">
        <v>4699</v>
      </c>
      <c r="H124" s="72">
        <v>2349.5</v>
      </c>
      <c r="I124" s="72">
        <f t="shared" si="4"/>
        <v>2349.5</v>
      </c>
      <c r="J124" s="36"/>
      <c r="K124" s="3"/>
    </row>
    <row r="125" spans="1:11" x14ac:dyDescent="0.25">
      <c r="A125" s="51">
        <v>7</v>
      </c>
      <c r="B125" s="25" t="s">
        <v>105</v>
      </c>
      <c r="C125" s="53">
        <v>1120007</v>
      </c>
      <c r="D125" s="46">
        <v>1</v>
      </c>
      <c r="E125" s="127" t="s">
        <v>104</v>
      </c>
      <c r="F125" s="46">
        <v>112</v>
      </c>
      <c r="G125" s="55">
        <v>4699</v>
      </c>
      <c r="H125" s="72">
        <v>2349.5</v>
      </c>
      <c r="I125" s="72">
        <f t="shared" si="4"/>
        <v>2349.5</v>
      </c>
      <c r="J125" s="36"/>
      <c r="K125" s="3"/>
    </row>
    <row r="126" spans="1:11" x14ac:dyDescent="0.25">
      <c r="A126" s="51">
        <v>8</v>
      </c>
      <c r="B126" s="25" t="s">
        <v>105</v>
      </c>
      <c r="C126" s="53">
        <v>1120008</v>
      </c>
      <c r="D126" s="46">
        <v>1</v>
      </c>
      <c r="E126" s="127" t="s">
        <v>104</v>
      </c>
      <c r="F126" s="46">
        <v>112</v>
      </c>
      <c r="G126" s="55">
        <v>4699</v>
      </c>
      <c r="H126" s="72">
        <v>2349.5</v>
      </c>
      <c r="I126" s="72">
        <f t="shared" si="4"/>
        <v>2349.5</v>
      </c>
      <c r="J126" s="36"/>
      <c r="K126" s="3"/>
    </row>
    <row r="127" spans="1:11" x14ac:dyDescent="0.25">
      <c r="A127" s="51">
        <v>9</v>
      </c>
      <c r="B127" s="25" t="s">
        <v>105</v>
      </c>
      <c r="C127" s="53">
        <v>1120009</v>
      </c>
      <c r="D127" s="46">
        <v>1</v>
      </c>
      <c r="E127" s="127" t="s">
        <v>104</v>
      </c>
      <c r="F127" s="46">
        <v>112</v>
      </c>
      <c r="G127" s="55">
        <v>4699</v>
      </c>
      <c r="H127" s="72">
        <v>2349.5</v>
      </c>
      <c r="I127" s="72">
        <f t="shared" si="4"/>
        <v>2349.5</v>
      </c>
      <c r="J127" s="36"/>
      <c r="K127" s="3"/>
    </row>
    <row r="128" spans="1:11" x14ac:dyDescent="0.25">
      <c r="A128" s="51">
        <v>10</v>
      </c>
      <c r="B128" s="25" t="s">
        <v>105</v>
      </c>
      <c r="C128" s="53">
        <v>1120010</v>
      </c>
      <c r="D128" s="46">
        <v>1</v>
      </c>
      <c r="E128" s="127" t="s">
        <v>104</v>
      </c>
      <c r="F128" s="46">
        <v>112</v>
      </c>
      <c r="G128" s="55">
        <v>4699</v>
      </c>
      <c r="H128" s="72">
        <v>2349.5</v>
      </c>
      <c r="I128" s="72">
        <f t="shared" si="4"/>
        <v>2349.5</v>
      </c>
      <c r="J128" s="36"/>
      <c r="K128" s="3"/>
    </row>
    <row r="129" spans="1:11" ht="30" x14ac:dyDescent="0.25">
      <c r="A129" s="51">
        <v>11</v>
      </c>
      <c r="B129" s="58" t="s">
        <v>106</v>
      </c>
      <c r="C129" s="53">
        <v>1120011</v>
      </c>
      <c r="D129" s="46">
        <v>1</v>
      </c>
      <c r="E129" s="127" t="s">
        <v>104</v>
      </c>
      <c r="F129" s="46">
        <v>112</v>
      </c>
      <c r="G129" s="55">
        <v>10795</v>
      </c>
      <c r="H129" s="50">
        <v>5397.5</v>
      </c>
      <c r="I129" s="50">
        <f t="shared" si="4"/>
        <v>5397.5</v>
      </c>
      <c r="J129" s="30"/>
      <c r="K129" s="3"/>
    </row>
    <row r="130" spans="1:11" x14ac:dyDescent="0.25">
      <c r="A130" s="51">
        <v>12</v>
      </c>
      <c r="B130" s="25" t="s">
        <v>107</v>
      </c>
      <c r="C130" s="53">
        <v>1120012</v>
      </c>
      <c r="D130" s="46">
        <v>1</v>
      </c>
      <c r="E130" s="53" t="s">
        <v>108</v>
      </c>
      <c r="F130" s="46">
        <v>112</v>
      </c>
      <c r="G130" s="55">
        <v>4550</v>
      </c>
      <c r="H130" s="55">
        <v>2275</v>
      </c>
      <c r="I130" s="72">
        <f t="shared" si="4"/>
        <v>2275</v>
      </c>
      <c r="J130" s="36"/>
      <c r="K130" s="3"/>
    </row>
    <row r="131" spans="1:11" x14ac:dyDescent="0.25">
      <c r="A131" s="79">
        <v>13</v>
      </c>
      <c r="B131" s="117" t="s">
        <v>107</v>
      </c>
      <c r="C131" s="83">
        <v>1120013</v>
      </c>
      <c r="D131" s="83">
        <v>1</v>
      </c>
      <c r="E131" s="83" t="s">
        <v>108</v>
      </c>
      <c r="F131" s="83">
        <v>112</v>
      </c>
      <c r="G131" s="81">
        <v>4550</v>
      </c>
      <c r="H131" s="81">
        <v>2275</v>
      </c>
      <c r="I131" s="72">
        <f t="shared" si="4"/>
        <v>2275</v>
      </c>
      <c r="J131" s="36"/>
      <c r="K131" s="16"/>
    </row>
    <row r="132" spans="1:11" ht="30" x14ac:dyDescent="0.25">
      <c r="A132" s="51">
        <v>14</v>
      </c>
      <c r="B132" s="20" t="s">
        <v>109</v>
      </c>
      <c r="C132" s="53">
        <v>1120014</v>
      </c>
      <c r="D132" s="53">
        <v>1</v>
      </c>
      <c r="E132" s="51" t="s">
        <v>108</v>
      </c>
      <c r="F132" s="53">
        <v>112</v>
      </c>
      <c r="G132" s="55">
        <v>1499</v>
      </c>
      <c r="H132" s="55">
        <v>749.5</v>
      </c>
      <c r="I132" s="55">
        <f t="shared" si="4"/>
        <v>749.5</v>
      </c>
      <c r="J132" s="3"/>
      <c r="K132" s="3"/>
    </row>
    <row r="133" spans="1:11" x14ac:dyDescent="0.25">
      <c r="A133" s="51">
        <v>15</v>
      </c>
      <c r="B133" s="25" t="s">
        <v>110</v>
      </c>
      <c r="C133" s="53">
        <v>1120015</v>
      </c>
      <c r="D133" s="53">
        <v>1</v>
      </c>
      <c r="E133" s="53" t="s">
        <v>108</v>
      </c>
      <c r="F133" s="53">
        <v>112</v>
      </c>
      <c r="G133" s="55">
        <v>1750</v>
      </c>
      <c r="H133" s="55">
        <v>875</v>
      </c>
      <c r="I133" s="55">
        <f t="shared" si="4"/>
        <v>875</v>
      </c>
      <c r="J133" s="3"/>
      <c r="K133" s="3"/>
    </row>
    <row r="134" spans="1:11" x14ac:dyDescent="0.25">
      <c r="A134" s="51">
        <v>16</v>
      </c>
      <c r="B134" s="25" t="s">
        <v>110</v>
      </c>
      <c r="C134" s="53">
        <v>1120016</v>
      </c>
      <c r="D134" s="53">
        <v>1</v>
      </c>
      <c r="E134" s="53" t="s">
        <v>108</v>
      </c>
      <c r="F134" s="128">
        <v>112</v>
      </c>
      <c r="G134" s="55">
        <v>1750</v>
      </c>
      <c r="H134" s="55">
        <v>875</v>
      </c>
      <c r="I134" s="55">
        <f t="shared" si="4"/>
        <v>875</v>
      </c>
      <c r="J134" s="3"/>
      <c r="K134" s="3"/>
    </row>
    <row r="135" spans="1:11" x14ac:dyDescent="0.25">
      <c r="A135" s="51">
        <v>17</v>
      </c>
      <c r="B135" s="25" t="s">
        <v>110</v>
      </c>
      <c r="C135" s="53">
        <v>1120017</v>
      </c>
      <c r="D135" s="53">
        <v>1</v>
      </c>
      <c r="E135" s="53" t="s">
        <v>108</v>
      </c>
      <c r="F135" s="53">
        <v>112</v>
      </c>
      <c r="G135" s="55">
        <v>1750</v>
      </c>
      <c r="H135" s="55">
        <v>875</v>
      </c>
      <c r="I135" s="55">
        <f t="shared" si="4"/>
        <v>875</v>
      </c>
      <c r="J135" s="3"/>
      <c r="K135" s="3"/>
    </row>
    <row r="136" spans="1:11" x14ac:dyDescent="0.25">
      <c r="A136" s="51">
        <v>18</v>
      </c>
      <c r="B136" s="25" t="s">
        <v>111</v>
      </c>
      <c r="C136" s="53">
        <v>1120018</v>
      </c>
      <c r="D136" s="53">
        <v>1</v>
      </c>
      <c r="E136" s="53" t="s">
        <v>112</v>
      </c>
      <c r="F136" s="53">
        <v>112</v>
      </c>
      <c r="G136" s="55">
        <v>5900</v>
      </c>
      <c r="H136" s="55">
        <v>2950</v>
      </c>
      <c r="I136" s="55">
        <f t="shared" si="4"/>
        <v>2950</v>
      </c>
      <c r="J136" s="3"/>
      <c r="K136" s="3"/>
    </row>
    <row r="137" spans="1:11" x14ac:dyDescent="0.25">
      <c r="A137" s="51">
        <v>19</v>
      </c>
      <c r="B137" s="25" t="s">
        <v>113</v>
      </c>
      <c r="C137" s="53">
        <v>1120019</v>
      </c>
      <c r="D137" s="53">
        <v>1</v>
      </c>
      <c r="E137" s="53" t="s">
        <v>112</v>
      </c>
      <c r="F137" s="53">
        <v>112</v>
      </c>
      <c r="G137" s="55">
        <v>4499.25</v>
      </c>
      <c r="H137" s="55">
        <v>2249.63</v>
      </c>
      <c r="I137" s="55">
        <f t="shared" si="4"/>
        <v>2249.62</v>
      </c>
      <c r="J137" s="4"/>
      <c r="K137" s="4"/>
    </row>
    <row r="138" spans="1:11" x14ac:dyDescent="0.25">
      <c r="A138" s="51">
        <v>20</v>
      </c>
      <c r="B138" s="25" t="s">
        <v>107</v>
      </c>
      <c r="C138" s="53">
        <v>1120020</v>
      </c>
      <c r="D138" s="53">
        <v>1</v>
      </c>
      <c r="E138" s="53" t="s">
        <v>114</v>
      </c>
      <c r="F138" s="53">
        <v>112</v>
      </c>
      <c r="G138" s="55">
        <v>4550</v>
      </c>
      <c r="H138" s="55">
        <v>2275</v>
      </c>
      <c r="I138" s="55">
        <f t="shared" si="4"/>
        <v>2275</v>
      </c>
      <c r="J138" s="3"/>
      <c r="K138" s="3"/>
    </row>
    <row r="139" spans="1:11" ht="30" x14ac:dyDescent="0.25">
      <c r="A139" s="51">
        <v>21</v>
      </c>
      <c r="B139" s="20" t="s">
        <v>115</v>
      </c>
      <c r="C139" s="53">
        <v>1120021</v>
      </c>
      <c r="D139" s="53">
        <v>1</v>
      </c>
      <c r="E139" s="53" t="s">
        <v>116</v>
      </c>
      <c r="F139" s="53">
        <v>112</v>
      </c>
      <c r="G139" s="55">
        <v>1350</v>
      </c>
      <c r="H139" s="55">
        <v>675</v>
      </c>
      <c r="I139" s="55">
        <f t="shared" si="4"/>
        <v>675</v>
      </c>
      <c r="J139" s="3"/>
      <c r="K139" s="3"/>
    </row>
    <row r="140" spans="1:11" ht="30" x14ac:dyDescent="0.25">
      <c r="A140" s="51">
        <v>22</v>
      </c>
      <c r="B140" s="20" t="s">
        <v>117</v>
      </c>
      <c r="C140" s="53">
        <v>1120022</v>
      </c>
      <c r="D140" s="53">
        <v>5</v>
      </c>
      <c r="E140" s="53" t="s">
        <v>116</v>
      </c>
      <c r="F140" s="53">
        <v>112</v>
      </c>
      <c r="G140" s="55">
        <v>6985</v>
      </c>
      <c r="H140" s="55">
        <v>3492.5</v>
      </c>
      <c r="I140" s="55">
        <f t="shared" si="4"/>
        <v>3492.5</v>
      </c>
      <c r="J140" s="3"/>
      <c r="K140" s="29"/>
    </row>
    <row r="141" spans="1:11" ht="30" x14ac:dyDescent="0.25">
      <c r="A141" s="51">
        <v>23</v>
      </c>
      <c r="B141" s="20" t="s">
        <v>117</v>
      </c>
      <c r="C141" s="53">
        <v>1120023</v>
      </c>
      <c r="D141" s="53">
        <v>1</v>
      </c>
      <c r="E141" s="53" t="s">
        <v>118</v>
      </c>
      <c r="F141" s="53">
        <v>112</v>
      </c>
      <c r="G141" s="55">
        <v>1397</v>
      </c>
      <c r="H141" s="55">
        <v>698.5</v>
      </c>
      <c r="I141" s="55">
        <f t="shared" si="4"/>
        <v>698.5</v>
      </c>
      <c r="J141" s="3"/>
      <c r="K141" s="29"/>
    </row>
    <row r="142" spans="1:11" ht="30" x14ac:dyDescent="0.25">
      <c r="A142" s="51">
        <v>24</v>
      </c>
      <c r="B142" s="20" t="s">
        <v>119</v>
      </c>
      <c r="C142" s="53">
        <v>1120024</v>
      </c>
      <c r="D142" s="53">
        <v>1</v>
      </c>
      <c r="E142" s="53" t="s">
        <v>118</v>
      </c>
      <c r="F142" s="53">
        <v>112</v>
      </c>
      <c r="G142" s="55">
        <v>9497</v>
      </c>
      <c r="H142" s="55">
        <v>4748.5</v>
      </c>
      <c r="I142" s="55">
        <f t="shared" si="4"/>
        <v>4748.5</v>
      </c>
      <c r="J142" s="3"/>
      <c r="K142" s="29"/>
    </row>
    <row r="143" spans="1:11" x14ac:dyDescent="0.25">
      <c r="A143" s="129"/>
      <c r="B143" s="129" t="s">
        <v>128</v>
      </c>
      <c r="C143" s="129"/>
      <c r="D143" s="129"/>
      <c r="E143" s="129"/>
      <c r="F143" s="129"/>
      <c r="G143" s="109">
        <f>SUM(G119:G142)</f>
        <v>110112.25</v>
      </c>
      <c r="H143" s="109">
        <f>SUM(H119:H142)</f>
        <v>55056.13</v>
      </c>
      <c r="I143" s="109">
        <f>SUM(I119:I142)</f>
        <v>55056.12</v>
      </c>
    </row>
    <row r="144" spans="1:11" x14ac:dyDescent="0.25">
      <c r="A144" s="130"/>
      <c r="B144" s="130" t="s">
        <v>129</v>
      </c>
      <c r="C144" s="130"/>
      <c r="D144" s="130"/>
      <c r="E144" s="130"/>
      <c r="F144" s="130"/>
      <c r="G144" s="131">
        <f>G22+G77+G90+G117+G143</f>
        <v>3852745.84</v>
      </c>
      <c r="H144" s="131">
        <f>H22+H77+H90+H117+H143</f>
        <v>1539834.22</v>
      </c>
      <c r="I144" s="131">
        <f>I22+I77+I90+I117+I143</f>
        <v>2312911.6199999996</v>
      </c>
    </row>
    <row r="146" spans="2:7" x14ac:dyDescent="0.25">
      <c r="B146" s="1" t="s">
        <v>132</v>
      </c>
      <c r="G146" s="1" t="s">
        <v>133</v>
      </c>
    </row>
  </sheetData>
  <mergeCells count="9">
    <mergeCell ref="A12:C12"/>
    <mergeCell ref="A23:C23"/>
    <mergeCell ref="A118:C118"/>
    <mergeCell ref="A78:C78"/>
    <mergeCell ref="A80:A82"/>
    <mergeCell ref="C80:C82"/>
    <mergeCell ref="A84:A86"/>
    <mergeCell ref="C84:C86"/>
    <mergeCell ref="A91:C91"/>
  </mergeCells>
  <pageMargins left="1.1811023622047245" right="0.19685039370078741" top="0.35433070866141736" bottom="0.35433070866141736" header="0" footer="0"/>
  <pageSetup paperSize="9" scale="7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164"/>
  <sheetViews>
    <sheetView workbookViewId="0">
      <selection activeCell="A133" sqref="A133"/>
    </sheetView>
  </sheetViews>
  <sheetFormatPr defaultRowHeight="15.75" x14ac:dyDescent="0.25"/>
  <cols>
    <col min="1" max="1" width="7.5703125" style="2" customWidth="1"/>
    <col min="2" max="2" width="28.85546875" style="2" customWidth="1"/>
    <col min="3" max="3" width="17" style="2" bestFit="1" customWidth="1"/>
    <col min="4" max="4" width="10" style="2" customWidth="1"/>
    <col min="5" max="5" width="7.42578125" style="2" bestFit="1" customWidth="1"/>
    <col min="6" max="6" width="7.28515625" style="168" bestFit="1" customWidth="1"/>
    <col min="7" max="9" width="13.140625" style="2" bestFit="1" customWidth="1"/>
    <col min="10" max="10" width="13.85546875" style="2" hidden="1" customWidth="1"/>
    <col min="11" max="11" width="14.140625" style="2" hidden="1" customWidth="1"/>
    <col min="12" max="12" width="11.28515625" style="147" bestFit="1" customWidth="1"/>
    <col min="13" max="13" width="9.28515625" style="147" bestFit="1" customWidth="1"/>
    <col min="14" max="14" width="11.28515625" style="147" bestFit="1" customWidth="1"/>
    <col min="15" max="16384" width="9.140625" style="2"/>
  </cols>
  <sheetData>
    <row r="1" spans="1:14" x14ac:dyDescent="0.25">
      <c r="F1" s="342" t="s">
        <v>202</v>
      </c>
      <c r="G1" s="342"/>
      <c r="H1" s="342"/>
      <c r="I1" s="342"/>
    </row>
    <row r="2" spans="1:14" ht="83.25" customHeight="1" x14ac:dyDescent="0.25">
      <c r="F2" s="319" t="s">
        <v>203</v>
      </c>
      <c r="G2" s="319"/>
      <c r="H2" s="319"/>
      <c r="I2" s="319"/>
    </row>
    <row r="3" spans="1:14" ht="15.75" customHeight="1" x14ac:dyDescent="0.25">
      <c r="A3" s="343" t="s">
        <v>204</v>
      </c>
      <c r="B3" s="343"/>
      <c r="C3" s="343"/>
      <c r="D3" s="343"/>
      <c r="E3" s="343"/>
      <c r="F3" s="343"/>
      <c r="G3" s="343"/>
      <c r="H3" s="343"/>
      <c r="I3" s="343"/>
    </row>
    <row r="4" spans="1:14" ht="30" customHeight="1" x14ac:dyDescent="0.25">
      <c r="A4" s="343"/>
      <c r="B4" s="343"/>
      <c r="C4" s="343"/>
      <c r="D4" s="343"/>
      <c r="E4" s="343"/>
      <c r="F4" s="343"/>
      <c r="G4" s="343"/>
      <c r="H4" s="343"/>
      <c r="I4" s="343"/>
    </row>
    <row r="5" spans="1:14" ht="30" customHeight="1" x14ac:dyDescent="0.25">
      <c r="A5" s="275"/>
      <c r="B5" s="275"/>
      <c r="C5" s="276"/>
      <c r="D5" s="275"/>
      <c r="E5" s="275"/>
      <c r="F5" s="276"/>
      <c r="G5" s="276"/>
      <c r="H5" s="276"/>
      <c r="I5" s="276"/>
    </row>
    <row r="6" spans="1:14" ht="58.5" customHeight="1" x14ac:dyDescent="0.25">
      <c r="A6" s="172" t="s">
        <v>2</v>
      </c>
      <c r="B6" s="172" t="s">
        <v>152</v>
      </c>
      <c r="C6" s="173" t="s">
        <v>153</v>
      </c>
      <c r="D6" s="172" t="s">
        <v>3</v>
      </c>
      <c r="E6" s="172" t="s">
        <v>149</v>
      </c>
      <c r="F6" s="174" t="s">
        <v>26</v>
      </c>
      <c r="G6" s="173" t="s">
        <v>154</v>
      </c>
      <c r="H6" s="173" t="s">
        <v>155</v>
      </c>
      <c r="I6" s="173" t="s">
        <v>156</v>
      </c>
      <c r="J6" s="173"/>
      <c r="K6" s="173"/>
    </row>
    <row r="7" spans="1:14" x14ac:dyDescent="0.25">
      <c r="A7" s="234">
        <v>1</v>
      </c>
      <c r="B7" s="234">
        <v>2</v>
      </c>
      <c r="C7" s="234">
        <v>3</v>
      </c>
      <c r="D7" s="235">
        <v>4</v>
      </c>
      <c r="E7" s="234">
        <v>5</v>
      </c>
      <c r="F7" s="175">
        <v>6</v>
      </c>
      <c r="G7" s="176">
        <v>8</v>
      </c>
      <c r="H7" s="176">
        <v>9</v>
      </c>
      <c r="I7" s="176">
        <v>10</v>
      </c>
      <c r="J7" s="177"/>
      <c r="K7" s="177"/>
    </row>
    <row r="8" spans="1:14" ht="33" customHeight="1" x14ac:dyDescent="0.25">
      <c r="A8" s="328" t="s">
        <v>198</v>
      </c>
      <c r="B8" s="329"/>
      <c r="C8" s="329"/>
      <c r="D8" s="329"/>
      <c r="E8" s="329"/>
      <c r="F8" s="329"/>
      <c r="G8" s="329"/>
      <c r="H8" s="329"/>
      <c r="I8" s="330"/>
      <c r="J8" s="198"/>
      <c r="K8" s="177"/>
    </row>
    <row r="9" spans="1:14" s="103" customFormat="1" ht="27" customHeight="1" x14ac:dyDescent="0.25">
      <c r="A9" s="334" t="s">
        <v>143</v>
      </c>
      <c r="B9" s="335"/>
      <c r="C9" s="335"/>
      <c r="D9" s="336"/>
      <c r="E9" s="244"/>
      <c r="F9" s="245">
        <v>4</v>
      </c>
      <c r="G9" s="246">
        <v>0</v>
      </c>
      <c r="H9" s="246">
        <v>0</v>
      </c>
      <c r="I9" s="246">
        <v>0</v>
      </c>
      <c r="J9" s="247"/>
      <c r="K9" s="248"/>
      <c r="L9" s="249"/>
      <c r="M9" s="249"/>
      <c r="N9" s="249"/>
    </row>
    <row r="10" spans="1:14" s="103" customFormat="1" ht="90" x14ac:dyDescent="0.25">
      <c r="A10" s="250">
        <v>1</v>
      </c>
      <c r="B10" s="251" t="s">
        <v>144</v>
      </c>
      <c r="C10" s="199" t="s">
        <v>147</v>
      </c>
      <c r="D10" s="138">
        <v>1010001</v>
      </c>
      <c r="E10" s="138" t="s">
        <v>150</v>
      </c>
      <c r="F10" s="200">
        <v>1</v>
      </c>
      <c r="G10" s="201">
        <v>0</v>
      </c>
      <c r="H10" s="201">
        <v>0</v>
      </c>
      <c r="I10" s="201">
        <v>0</v>
      </c>
      <c r="J10" s="247"/>
      <c r="K10" s="248"/>
      <c r="L10" s="249"/>
      <c r="M10" s="249"/>
      <c r="N10" s="249"/>
    </row>
    <row r="11" spans="1:14" s="103" customFormat="1" ht="75" x14ac:dyDescent="0.25">
      <c r="A11" s="250">
        <v>2</v>
      </c>
      <c r="B11" s="251" t="s">
        <v>145</v>
      </c>
      <c r="C11" s="199" t="s">
        <v>147</v>
      </c>
      <c r="D11" s="138">
        <v>1010002</v>
      </c>
      <c r="E11" s="138" t="s">
        <v>150</v>
      </c>
      <c r="F11" s="200">
        <v>1</v>
      </c>
      <c r="G11" s="201">
        <v>0</v>
      </c>
      <c r="H11" s="201">
        <v>0</v>
      </c>
      <c r="I11" s="201">
        <v>0</v>
      </c>
      <c r="J11" s="247"/>
      <c r="K11" s="248"/>
      <c r="L11" s="249"/>
      <c r="M11" s="249"/>
      <c r="N11" s="249"/>
    </row>
    <row r="12" spans="1:14" s="103" customFormat="1" ht="75" x14ac:dyDescent="0.25">
      <c r="A12" s="250">
        <v>3</v>
      </c>
      <c r="B12" s="251" t="s">
        <v>146</v>
      </c>
      <c r="C12" s="199" t="s">
        <v>147</v>
      </c>
      <c r="D12" s="138">
        <v>1010003</v>
      </c>
      <c r="E12" s="138" t="s">
        <v>150</v>
      </c>
      <c r="F12" s="200">
        <v>1</v>
      </c>
      <c r="G12" s="201">
        <v>0</v>
      </c>
      <c r="H12" s="201">
        <v>0</v>
      </c>
      <c r="I12" s="201">
        <v>0</v>
      </c>
      <c r="J12" s="247"/>
      <c r="K12" s="248"/>
      <c r="L12" s="249"/>
      <c r="M12" s="249"/>
      <c r="N12" s="249"/>
    </row>
    <row r="13" spans="1:14" s="103" customFormat="1" ht="75" x14ac:dyDescent="0.25">
      <c r="A13" s="250">
        <v>4</v>
      </c>
      <c r="B13" s="251" t="s">
        <v>151</v>
      </c>
      <c r="C13" s="199" t="s">
        <v>147</v>
      </c>
      <c r="D13" s="138">
        <v>1010004</v>
      </c>
      <c r="E13" s="138" t="s">
        <v>150</v>
      </c>
      <c r="F13" s="200">
        <v>1</v>
      </c>
      <c r="G13" s="201">
        <v>0</v>
      </c>
      <c r="H13" s="201">
        <v>0</v>
      </c>
      <c r="I13" s="201">
        <v>0</v>
      </c>
      <c r="J13" s="247"/>
      <c r="K13" s="248"/>
      <c r="L13" s="249"/>
      <c r="M13" s="249"/>
      <c r="N13" s="249"/>
    </row>
    <row r="14" spans="1:14" s="103" customFormat="1" ht="30.75" customHeight="1" x14ac:dyDescent="0.25">
      <c r="A14" s="337" t="s">
        <v>121</v>
      </c>
      <c r="B14" s="338"/>
      <c r="C14" s="338"/>
      <c r="D14" s="339"/>
      <c r="E14" s="138"/>
      <c r="F14" s="224">
        <v>10</v>
      </c>
      <c r="G14" s="212">
        <v>513302.07999999996</v>
      </c>
      <c r="H14" s="212">
        <v>198452.26999999996</v>
      </c>
      <c r="I14" s="252">
        <v>314849.81</v>
      </c>
      <c r="J14" s="253"/>
      <c r="K14" s="254"/>
      <c r="L14" s="249"/>
      <c r="M14" s="249"/>
      <c r="N14" s="249"/>
    </row>
    <row r="15" spans="1:14" s="103" customFormat="1" ht="30" x14ac:dyDescent="0.25">
      <c r="A15" s="240">
        <v>5</v>
      </c>
      <c r="B15" s="149" t="s">
        <v>6</v>
      </c>
      <c r="C15" s="220" t="s">
        <v>157</v>
      </c>
      <c r="D15" s="137" t="s">
        <v>7</v>
      </c>
      <c r="E15" s="138" t="s">
        <v>150</v>
      </c>
      <c r="F15" s="181">
        <v>2</v>
      </c>
      <c r="G15" s="188">
        <v>60192.54</v>
      </c>
      <c r="H15" s="255">
        <v>20494.169999999991</v>
      </c>
      <c r="I15" s="188">
        <f t="shared" ref="I15:I23" si="0">SUM(G15-H15)</f>
        <v>39698.37000000001</v>
      </c>
      <c r="J15" s="256"/>
      <c r="K15" s="256"/>
      <c r="L15" s="249"/>
      <c r="M15" s="249"/>
      <c r="N15" s="249"/>
    </row>
    <row r="16" spans="1:14" s="103" customFormat="1" ht="18" customHeight="1" x14ac:dyDescent="0.25">
      <c r="A16" s="240">
        <v>6</v>
      </c>
      <c r="B16" s="152" t="s">
        <v>9</v>
      </c>
      <c r="C16" s="134">
        <v>39114</v>
      </c>
      <c r="D16" s="240">
        <v>10310003</v>
      </c>
      <c r="E16" s="138" t="s">
        <v>150</v>
      </c>
      <c r="F16" s="157">
        <v>1</v>
      </c>
      <c r="G16" s="158">
        <v>4945.33</v>
      </c>
      <c r="H16" s="257">
        <v>3113.2000000000003</v>
      </c>
      <c r="I16" s="188">
        <f t="shared" si="0"/>
        <v>1832.1299999999997</v>
      </c>
      <c r="J16" s="258"/>
      <c r="K16" s="259"/>
      <c r="L16" s="249"/>
      <c r="M16" s="249"/>
      <c r="N16" s="249"/>
    </row>
    <row r="17" spans="1:14" s="103" customFormat="1" ht="18" customHeight="1" x14ac:dyDescent="0.25">
      <c r="A17" s="240">
        <v>7</v>
      </c>
      <c r="B17" s="57" t="s">
        <v>11</v>
      </c>
      <c r="C17" s="134">
        <v>39114</v>
      </c>
      <c r="D17" s="240">
        <v>10310004</v>
      </c>
      <c r="E17" s="138" t="s">
        <v>150</v>
      </c>
      <c r="F17" s="157">
        <v>1</v>
      </c>
      <c r="G17" s="158">
        <v>4945.33</v>
      </c>
      <c r="H17" s="257">
        <v>3113.17</v>
      </c>
      <c r="I17" s="188">
        <f t="shared" si="0"/>
        <v>1832.1599999999999</v>
      </c>
      <c r="J17" s="258"/>
      <c r="K17" s="259"/>
      <c r="L17" s="249"/>
      <c r="M17" s="249"/>
      <c r="N17" s="249"/>
    </row>
    <row r="18" spans="1:14" s="103" customFormat="1" ht="18" customHeight="1" x14ac:dyDescent="0.25">
      <c r="A18" s="240">
        <v>8</v>
      </c>
      <c r="B18" s="57" t="s">
        <v>12</v>
      </c>
      <c r="C18" s="134">
        <v>39114</v>
      </c>
      <c r="D18" s="240">
        <v>10310005</v>
      </c>
      <c r="E18" s="138" t="s">
        <v>150</v>
      </c>
      <c r="F18" s="157">
        <v>1</v>
      </c>
      <c r="G18" s="158">
        <v>4945.34</v>
      </c>
      <c r="H18" s="257">
        <v>3113.2100000000005</v>
      </c>
      <c r="I18" s="188">
        <f t="shared" si="0"/>
        <v>1832.1299999999997</v>
      </c>
      <c r="J18" s="258"/>
      <c r="K18" s="259"/>
      <c r="L18" s="249"/>
      <c r="M18" s="249"/>
      <c r="N18" s="249"/>
    </row>
    <row r="19" spans="1:14" s="103" customFormat="1" ht="18" customHeight="1" x14ac:dyDescent="0.25">
      <c r="A19" s="240">
        <v>9</v>
      </c>
      <c r="B19" s="57" t="s">
        <v>13</v>
      </c>
      <c r="C19" s="134">
        <v>41456</v>
      </c>
      <c r="D19" s="240">
        <v>10310007</v>
      </c>
      <c r="E19" s="138" t="s">
        <v>150</v>
      </c>
      <c r="F19" s="157">
        <v>1</v>
      </c>
      <c r="G19" s="158">
        <v>2480</v>
      </c>
      <c r="H19" s="257">
        <v>1491.2599999999998</v>
      </c>
      <c r="I19" s="188">
        <f t="shared" si="0"/>
        <v>988.74000000000024</v>
      </c>
      <c r="J19" s="258"/>
      <c r="K19" s="259"/>
      <c r="L19" s="249"/>
      <c r="M19" s="249"/>
      <c r="N19" s="249"/>
    </row>
    <row r="20" spans="1:14" s="103" customFormat="1" ht="18" customHeight="1" x14ac:dyDescent="0.25">
      <c r="A20" s="240">
        <v>10</v>
      </c>
      <c r="B20" s="57" t="s">
        <v>15</v>
      </c>
      <c r="C20" s="134">
        <v>43282</v>
      </c>
      <c r="D20" s="240">
        <v>10310008</v>
      </c>
      <c r="E20" s="138" t="s">
        <v>150</v>
      </c>
      <c r="F20" s="157">
        <v>1</v>
      </c>
      <c r="G20" s="158">
        <v>38000</v>
      </c>
      <c r="H20" s="257">
        <v>15833.250000000004</v>
      </c>
      <c r="I20" s="188">
        <f t="shared" si="0"/>
        <v>22166.749999999996</v>
      </c>
      <c r="J20" s="258"/>
      <c r="K20" s="259"/>
      <c r="L20" s="249"/>
      <c r="M20" s="249"/>
      <c r="N20" s="249"/>
    </row>
    <row r="21" spans="1:14" s="103" customFormat="1" ht="18" customHeight="1" x14ac:dyDescent="0.25">
      <c r="A21" s="240">
        <v>11</v>
      </c>
      <c r="B21" s="57" t="s">
        <v>17</v>
      </c>
      <c r="C21" s="134">
        <v>43282</v>
      </c>
      <c r="D21" s="240">
        <v>10310009</v>
      </c>
      <c r="E21" s="138" t="s">
        <v>150</v>
      </c>
      <c r="F21" s="157">
        <v>1</v>
      </c>
      <c r="G21" s="158">
        <v>132000</v>
      </c>
      <c r="H21" s="257">
        <v>53500.469999999987</v>
      </c>
      <c r="I21" s="188">
        <f t="shared" si="0"/>
        <v>78499.530000000013</v>
      </c>
      <c r="J21" s="258"/>
      <c r="K21" s="259"/>
      <c r="L21" s="249"/>
      <c r="M21" s="249"/>
      <c r="N21" s="249"/>
    </row>
    <row r="22" spans="1:14" s="103" customFormat="1" ht="18" customHeight="1" x14ac:dyDescent="0.25">
      <c r="A22" s="240">
        <v>12</v>
      </c>
      <c r="B22" s="136" t="s">
        <v>18</v>
      </c>
      <c r="C22" s="134">
        <v>44470</v>
      </c>
      <c r="D22" s="240">
        <v>10310010</v>
      </c>
      <c r="E22" s="138" t="s">
        <v>150</v>
      </c>
      <c r="F22" s="157">
        <v>1</v>
      </c>
      <c r="G22" s="158">
        <v>85793.54</v>
      </c>
      <c r="H22" s="255">
        <v>85793.54</v>
      </c>
      <c r="I22" s="188">
        <f t="shared" si="0"/>
        <v>0</v>
      </c>
      <c r="J22" s="258"/>
      <c r="K22" s="259"/>
      <c r="L22" s="249"/>
      <c r="M22" s="249"/>
      <c r="N22" s="249"/>
    </row>
    <row r="23" spans="1:14" s="103" customFormat="1" ht="18" customHeight="1" x14ac:dyDescent="0.25">
      <c r="A23" s="240">
        <v>13</v>
      </c>
      <c r="B23" s="57" t="s">
        <v>20</v>
      </c>
      <c r="C23" s="134">
        <v>45292</v>
      </c>
      <c r="D23" s="240">
        <v>10310011</v>
      </c>
      <c r="E23" s="138" t="s">
        <v>150</v>
      </c>
      <c r="F23" s="157">
        <v>1</v>
      </c>
      <c r="G23" s="158">
        <v>180000</v>
      </c>
      <c r="H23" s="260">
        <v>12000</v>
      </c>
      <c r="I23" s="203">
        <f t="shared" si="0"/>
        <v>168000</v>
      </c>
      <c r="J23" s="261"/>
      <c r="K23" s="259"/>
      <c r="L23" s="249"/>
      <c r="M23" s="249"/>
      <c r="N23" s="249"/>
    </row>
    <row r="24" spans="1:14" s="103" customFormat="1" ht="26.25" customHeight="1" x14ac:dyDescent="0.25">
      <c r="A24" s="333" t="s">
        <v>122</v>
      </c>
      <c r="B24" s="333"/>
      <c r="C24" s="333"/>
      <c r="D24" s="333"/>
      <c r="E24" s="138"/>
      <c r="F24" s="145">
        <v>33</v>
      </c>
      <c r="G24" s="144">
        <v>408039.83999999997</v>
      </c>
      <c r="H24" s="144">
        <v>344581.03</v>
      </c>
      <c r="I24" s="144">
        <v>63458.810000000005</v>
      </c>
      <c r="J24" s="262"/>
      <c r="K24" s="170"/>
      <c r="L24" s="249"/>
      <c r="M24" s="249"/>
      <c r="N24" s="249"/>
    </row>
    <row r="25" spans="1:14" s="103" customFormat="1" ht="18" customHeight="1" x14ac:dyDescent="0.25">
      <c r="A25" s="74">
        <v>14</v>
      </c>
      <c r="B25" s="148" t="s">
        <v>29</v>
      </c>
      <c r="C25" s="164">
        <v>40730</v>
      </c>
      <c r="D25" s="240">
        <v>1049003</v>
      </c>
      <c r="E25" s="138" t="s">
        <v>150</v>
      </c>
      <c r="F25" s="181">
        <v>1</v>
      </c>
      <c r="G25" s="158">
        <v>10700</v>
      </c>
      <c r="H25" s="182">
        <v>10700</v>
      </c>
      <c r="I25" s="179">
        <f t="shared" ref="I25:I57" si="1">SUM(G25-H25)</f>
        <v>0</v>
      </c>
      <c r="J25" s="263"/>
      <c r="K25" s="264"/>
      <c r="L25" s="249"/>
      <c r="M25" s="249"/>
      <c r="N25" s="249"/>
    </row>
    <row r="26" spans="1:14" s="267" customFormat="1" ht="18" customHeight="1" x14ac:dyDescent="0.25">
      <c r="A26" s="146">
        <v>15</v>
      </c>
      <c r="B26" s="136" t="s">
        <v>30</v>
      </c>
      <c r="C26" s="164">
        <v>41073</v>
      </c>
      <c r="D26" s="146">
        <v>1049004</v>
      </c>
      <c r="E26" s="138" t="s">
        <v>150</v>
      </c>
      <c r="F26" s="204">
        <v>1</v>
      </c>
      <c r="G26" s="135">
        <v>11700</v>
      </c>
      <c r="H26" s="182">
        <v>11700</v>
      </c>
      <c r="I26" s="188">
        <f t="shared" si="1"/>
        <v>0</v>
      </c>
      <c r="J26" s="265"/>
      <c r="K26" s="264"/>
      <c r="L26" s="266"/>
      <c r="M26" s="266"/>
      <c r="N26" s="266"/>
    </row>
    <row r="27" spans="1:14" s="103" customFormat="1" ht="18" customHeight="1" x14ac:dyDescent="0.25">
      <c r="A27" s="76">
        <v>16</v>
      </c>
      <c r="B27" s="136" t="s">
        <v>142</v>
      </c>
      <c r="C27" s="164">
        <v>41073</v>
      </c>
      <c r="D27" s="205">
        <v>1049007</v>
      </c>
      <c r="E27" s="138" t="s">
        <v>150</v>
      </c>
      <c r="F27" s="181">
        <v>1</v>
      </c>
      <c r="G27" s="158">
        <v>5774</v>
      </c>
      <c r="H27" s="182">
        <v>5774</v>
      </c>
      <c r="I27" s="179">
        <f t="shared" si="1"/>
        <v>0</v>
      </c>
      <c r="J27" s="263"/>
      <c r="K27" s="264"/>
      <c r="L27" s="249"/>
      <c r="M27" s="249"/>
      <c r="N27" s="249"/>
    </row>
    <row r="28" spans="1:14" s="103" customFormat="1" ht="18" customHeight="1" x14ac:dyDescent="0.25">
      <c r="A28" s="74">
        <v>17</v>
      </c>
      <c r="B28" s="136" t="s">
        <v>142</v>
      </c>
      <c r="C28" s="164">
        <v>41073</v>
      </c>
      <c r="D28" s="205">
        <v>1049008</v>
      </c>
      <c r="E28" s="138" t="s">
        <v>150</v>
      </c>
      <c r="F28" s="181">
        <v>1</v>
      </c>
      <c r="G28" s="158">
        <v>5774</v>
      </c>
      <c r="H28" s="182">
        <v>5774</v>
      </c>
      <c r="I28" s="179">
        <f t="shared" si="1"/>
        <v>0</v>
      </c>
      <c r="J28" s="263"/>
      <c r="K28" s="264"/>
      <c r="L28" s="249"/>
      <c r="M28" s="249"/>
      <c r="N28" s="249"/>
    </row>
    <row r="29" spans="1:14" s="103" customFormat="1" ht="18" customHeight="1" x14ac:dyDescent="0.25">
      <c r="A29" s="146">
        <v>18</v>
      </c>
      <c r="B29" s="136" t="s">
        <v>142</v>
      </c>
      <c r="C29" s="164">
        <v>41073</v>
      </c>
      <c r="D29" s="205">
        <v>1049009</v>
      </c>
      <c r="E29" s="138" t="s">
        <v>150</v>
      </c>
      <c r="F29" s="181">
        <v>1</v>
      </c>
      <c r="G29" s="158">
        <v>5774</v>
      </c>
      <c r="H29" s="182">
        <v>5774</v>
      </c>
      <c r="I29" s="179">
        <f t="shared" si="1"/>
        <v>0</v>
      </c>
      <c r="J29" s="263"/>
      <c r="K29" s="264"/>
      <c r="L29" s="249"/>
      <c r="M29" s="249"/>
      <c r="N29" s="249"/>
    </row>
    <row r="30" spans="1:14" s="103" customFormat="1" ht="18" customHeight="1" x14ac:dyDescent="0.25">
      <c r="A30" s="76">
        <v>19</v>
      </c>
      <c r="B30" s="136" t="s">
        <v>142</v>
      </c>
      <c r="C30" s="164">
        <v>41073</v>
      </c>
      <c r="D30" s="205">
        <v>1049010</v>
      </c>
      <c r="E30" s="138" t="s">
        <v>150</v>
      </c>
      <c r="F30" s="181">
        <v>1</v>
      </c>
      <c r="G30" s="158">
        <v>5774</v>
      </c>
      <c r="H30" s="182">
        <v>5774</v>
      </c>
      <c r="I30" s="179">
        <f t="shared" si="1"/>
        <v>0</v>
      </c>
      <c r="J30" s="263"/>
      <c r="K30" s="264"/>
      <c r="L30" s="249"/>
      <c r="M30" s="249"/>
      <c r="N30" s="249"/>
    </row>
    <row r="31" spans="1:14" s="103" customFormat="1" ht="18" customHeight="1" x14ac:dyDescent="0.25">
      <c r="A31" s="74">
        <v>20</v>
      </c>
      <c r="B31" s="136" t="s">
        <v>142</v>
      </c>
      <c r="C31" s="164">
        <v>41073</v>
      </c>
      <c r="D31" s="205">
        <v>1049011</v>
      </c>
      <c r="E31" s="138" t="s">
        <v>150</v>
      </c>
      <c r="F31" s="181">
        <v>1</v>
      </c>
      <c r="G31" s="158">
        <v>5774</v>
      </c>
      <c r="H31" s="182">
        <v>5774</v>
      </c>
      <c r="I31" s="179">
        <f t="shared" si="1"/>
        <v>0</v>
      </c>
      <c r="J31" s="263"/>
      <c r="K31" s="264"/>
      <c r="L31" s="249"/>
      <c r="M31" s="249"/>
      <c r="N31" s="249"/>
    </row>
    <row r="32" spans="1:14" s="103" customFormat="1" ht="18" customHeight="1" x14ac:dyDescent="0.25">
      <c r="A32" s="146">
        <v>21</v>
      </c>
      <c r="B32" s="149" t="s">
        <v>39</v>
      </c>
      <c r="C32" s="164">
        <v>41368</v>
      </c>
      <c r="D32" s="240">
        <v>1049016</v>
      </c>
      <c r="E32" s="138" t="s">
        <v>150</v>
      </c>
      <c r="F32" s="181">
        <v>1</v>
      </c>
      <c r="G32" s="158">
        <v>24160.84</v>
      </c>
      <c r="H32" s="182">
        <v>24160.84</v>
      </c>
      <c r="I32" s="179">
        <f t="shared" si="1"/>
        <v>0</v>
      </c>
      <c r="J32" s="263"/>
      <c r="K32" s="264"/>
      <c r="L32" s="249"/>
      <c r="M32" s="249"/>
      <c r="N32" s="249"/>
    </row>
    <row r="33" spans="1:14" s="103" customFormat="1" ht="18" customHeight="1" x14ac:dyDescent="0.25">
      <c r="A33" s="76">
        <v>22</v>
      </c>
      <c r="B33" s="57" t="s">
        <v>40</v>
      </c>
      <c r="C33" s="193">
        <v>42368</v>
      </c>
      <c r="D33" s="196">
        <v>1049017</v>
      </c>
      <c r="E33" s="138" t="s">
        <v>150</v>
      </c>
      <c r="F33" s="181">
        <v>1</v>
      </c>
      <c r="G33" s="206">
        <v>89170.84</v>
      </c>
      <c r="H33" s="182">
        <v>89170.84</v>
      </c>
      <c r="I33" s="179">
        <f t="shared" si="1"/>
        <v>0</v>
      </c>
      <c r="J33" s="263"/>
      <c r="K33" s="264"/>
      <c r="L33" s="249"/>
      <c r="M33" s="249"/>
      <c r="N33" s="249"/>
    </row>
    <row r="34" spans="1:14" s="103" customFormat="1" ht="18" customHeight="1" x14ac:dyDescent="0.25">
      <c r="A34" s="74">
        <v>23</v>
      </c>
      <c r="B34" s="150" t="s">
        <v>41</v>
      </c>
      <c r="C34" s="193">
        <v>42368</v>
      </c>
      <c r="D34" s="196">
        <v>1049018</v>
      </c>
      <c r="E34" s="138" t="s">
        <v>150</v>
      </c>
      <c r="F34" s="195">
        <v>1</v>
      </c>
      <c r="G34" s="206">
        <v>63678.06</v>
      </c>
      <c r="H34" s="182">
        <v>63678.06</v>
      </c>
      <c r="I34" s="179">
        <f t="shared" si="1"/>
        <v>0</v>
      </c>
      <c r="J34" s="263"/>
      <c r="K34" s="264"/>
      <c r="L34" s="249"/>
      <c r="M34" s="249"/>
      <c r="N34" s="249"/>
    </row>
    <row r="35" spans="1:14" s="103" customFormat="1" ht="18" customHeight="1" x14ac:dyDescent="0.25">
      <c r="A35" s="146">
        <v>24</v>
      </c>
      <c r="B35" s="151" t="s">
        <v>42</v>
      </c>
      <c r="C35" s="164">
        <v>42368</v>
      </c>
      <c r="D35" s="240">
        <v>1049019</v>
      </c>
      <c r="E35" s="138" t="s">
        <v>150</v>
      </c>
      <c r="F35" s="157">
        <v>1</v>
      </c>
      <c r="G35" s="158">
        <v>23951.1</v>
      </c>
      <c r="H35" s="133">
        <v>23951.1</v>
      </c>
      <c r="I35" s="133">
        <f t="shared" si="1"/>
        <v>0</v>
      </c>
      <c r="J35" s="133"/>
      <c r="K35" s="264"/>
      <c r="L35" s="249"/>
      <c r="M35" s="249"/>
      <c r="N35" s="249"/>
    </row>
    <row r="36" spans="1:14" s="103" customFormat="1" ht="45" x14ac:dyDescent="0.25">
      <c r="A36" s="76">
        <v>25</v>
      </c>
      <c r="B36" s="149" t="s">
        <v>49</v>
      </c>
      <c r="C36" s="164">
        <v>44136</v>
      </c>
      <c r="D36" s="240">
        <v>1049033</v>
      </c>
      <c r="E36" s="138" t="s">
        <v>150</v>
      </c>
      <c r="F36" s="157">
        <v>1</v>
      </c>
      <c r="G36" s="158">
        <v>1100</v>
      </c>
      <c r="H36" s="182">
        <v>916.5</v>
      </c>
      <c r="I36" s="188">
        <f t="shared" si="1"/>
        <v>183.5</v>
      </c>
      <c r="J36" s="265"/>
      <c r="K36" s="264"/>
      <c r="L36" s="249"/>
      <c r="M36" s="249"/>
      <c r="N36" s="249"/>
    </row>
    <row r="37" spans="1:14" s="103" customFormat="1" ht="30" x14ac:dyDescent="0.25">
      <c r="A37" s="74">
        <v>26</v>
      </c>
      <c r="B37" s="153" t="s">
        <v>51</v>
      </c>
      <c r="C37" s="193">
        <v>44197</v>
      </c>
      <c r="D37" s="196">
        <v>1049036</v>
      </c>
      <c r="E37" s="138" t="s">
        <v>150</v>
      </c>
      <c r="F37" s="195">
        <v>1</v>
      </c>
      <c r="G37" s="206">
        <v>26450</v>
      </c>
      <c r="H37" s="182">
        <v>21159.84</v>
      </c>
      <c r="I37" s="188">
        <f t="shared" si="1"/>
        <v>5290.16</v>
      </c>
      <c r="J37" s="265"/>
      <c r="K37" s="264"/>
      <c r="L37" s="249"/>
      <c r="M37" s="249"/>
      <c r="N37" s="249"/>
    </row>
    <row r="38" spans="1:14" s="103" customFormat="1" ht="15" x14ac:dyDescent="0.25">
      <c r="A38" s="146">
        <v>27</v>
      </c>
      <c r="B38" s="57" t="s">
        <v>52</v>
      </c>
      <c r="C38" s="164">
        <v>44562</v>
      </c>
      <c r="D38" s="240">
        <v>1049037</v>
      </c>
      <c r="E38" s="138" t="s">
        <v>150</v>
      </c>
      <c r="F38" s="157">
        <v>1</v>
      </c>
      <c r="G38" s="158">
        <v>20630</v>
      </c>
      <c r="H38" s="143">
        <v>20630</v>
      </c>
      <c r="I38" s="183">
        <f t="shared" si="1"/>
        <v>0</v>
      </c>
      <c r="J38" s="183"/>
      <c r="K38" s="264"/>
      <c r="L38" s="249"/>
      <c r="M38" s="249"/>
      <c r="N38" s="249"/>
    </row>
    <row r="39" spans="1:14" s="103" customFormat="1" ht="30" x14ac:dyDescent="0.25">
      <c r="A39" s="76">
        <v>28</v>
      </c>
      <c r="B39" s="149" t="s">
        <v>53</v>
      </c>
      <c r="C39" s="164">
        <v>44562</v>
      </c>
      <c r="D39" s="240">
        <v>1049038</v>
      </c>
      <c r="E39" s="138" t="s">
        <v>150</v>
      </c>
      <c r="F39" s="157">
        <v>1</v>
      </c>
      <c r="G39" s="158">
        <v>5500</v>
      </c>
      <c r="H39" s="133">
        <v>5500</v>
      </c>
      <c r="I39" s="133">
        <f t="shared" si="1"/>
        <v>0</v>
      </c>
      <c r="J39" s="133"/>
      <c r="K39" s="264"/>
      <c r="L39" s="249"/>
      <c r="M39" s="249"/>
      <c r="N39" s="249"/>
    </row>
    <row r="40" spans="1:14" s="103" customFormat="1" ht="30" x14ac:dyDescent="0.25">
      <c r="A40" s="74">
        <v>29</v>
      </c>
      <c r="B40" s="154" t="s">
        <v>54</v>
      </c>
      <c r="C40" s="184">
        <v>44652</v>
      </c>
      <c r="D40" s="207">
        <v>1049039</v>
      </c>
      <c r="E40" s="138" t="s">
        <v>150</v>
      </c>
      <c r="F40" s="185">
        <v>1</v>
      </c>
      <c r="G40" s="187">
        <v>4750</v>
      </c>
      <c r="H40" s="178">
        <v>2612.6100000000006</v>
      </c>
      <c r="I40" s="190">
        <f t="shared" si="1"/>
        <v>2137.3899999999994</v>
      </c>
      <c r="J40" s="265"/>
      <c r="K40" s="268"/>
      <c r="L40" s="249"/>
      <c r="M40" s="249"/>
      <c r="N40" s="249"/>
    </row>
    <row r="41" spans="1:14" s="103" customFormat="1" ht="30" x14ac:dyDescent="0.25">
      <c r="A41" s="146">
        <v>30</v>
      </c>
      <c r="B41" s="155" t="s">
        <v>54</v>
      </c>
      <c r="C41" s="164">
        <v>44652</v>
      </c>
      <c r="D41" s="240">
        <v>1049040</v>
      </c>
      <c r="E41" s="138" t="s">
        <v>150</v>
      </c>
      <c r="F41" s="157">
        <v>1</v>
      </c>
      <c r="G41" s="158">
        <v>4750</v>
      </c>
      <c r="H41" s="182">
        <v>2612.6100000000006</v>
      </c>
      <c r="I41" s="188">
        <f t="shared" si="1"/>
        <v>2137.3899999999994</v>
      </c>
      <c r="J41" s="265"/>
      <c r="K41" s="264"/>
      <c r="L41" s="249"/>
      <c r="M41" s="249"/>
      <c r="N41" s="249"/>
    </row>
    <row r="42" spans="1:14" s="103" customFormat="1" ht="30" x14ac:dyDescent="0.25">
      <c r="A42" s="76">
        <v>31</v>
      </c>
      <c r="B42" s="155" t="s">
        <v>54</v>
      </c>
      <c r="C42" s="164">
        <v>44652</v>
      </c>
      <c r="D42" s="240">
        <v>1049041</v>
      </c>
      <c r="E42" s="138" t="s">
        <v>150</v>
      </c>
      <c r="F42" s="157">
        <v>1</v>
      </c>
      <c r="G42" s="158">
        <v>4750</v>
      </c>
      <c r="H42" s="182">
        <v>2612.6100000000006</v>
      </c>
      <c r="I42" s="188">
        <f t="shared" si="1"/>
        <v>2137.3899999999994</v>
      </c>
      <c r="J42" s="265"/>
      <c r="K42" s="264"/>
      <c r="L42" s="249"/>
      <c r="M42" s="249"/>
      <c r="N42" s="249"/>
    </row>
    <row r="43" spans="1:14" s="103" customFormat="1" ht="30" x14ac:dyDescent="0.25">
      <c r="A43" s="74">
        <v>32</v>
      </c>
      <c r="B43" s="155" t="s">
        <v>54</v>
      </c>
      <c r="C43" s="164">
        <v>44652</v>
      </c>
      <c r="D43" s="240">
        <v>1049042</v>
      </c>
      <c r="E43" s="138" t="s">
        <v>150</v>
      </c>
      <c r="F43" s="157">
        <v>1</v>
      </c>
      <c r="G43" s="158">
        <v>4750</v>
      </c>
      <c r="H43" s="182">
        <v>2612.6100000000006</v>
      </c>
      <c r="I43" s="188">
        <f t="shared" si="1"/>
        <v>2137.3899999999994</v>
      </c>
      <c r="J43" s="265"/>
      <c r="K43" s="264"/>
      <c r="L43" s="249"/>
      <c r="M43" s="249"/>
      <c r="N43" s="249"/>
    </row>
    <row r="44" spans="1:14" s="103" customFormat="1" ht="30" x14ac:dyDescent="0.25">
      <c r="A44" s="146">
        <v>33</v>
      </c>
      <c r="B44" s="149" t="s">
        <v>55</v>
      </c>
      <c r="C44" s="164">
        <v>44652</v>
      </c>
      <c r="D44" s="240">
        <v>1049043</v>
      </c>
      <c r="E44" s="138" t="s">
        <v>150</v>
      </c>
      <c r="F44" s="157">
        <v>1</v>
      </c>
      <c r="G44" s="158">
        <v>4370</v>
      </c>
      <c r="H44" s="182">
        <v>2403.3899999999994</v>
      </c>
      <c r="I44" s="188">
        <f t="shared" si="1"/>
        <v>1966.6100000000006</v>
      </c>
      <c r="J44" s="265"/>
      <c r="K44" s="264"/>
      <c r="L44" s="249"/>
      <c r="M44" s="249"/>
      <c r="N44" s="249"/>
    </row>
    <row r="45" spans="1:14" s="103" customFormat="1" ht="30" x14ac:dyDescent="0.25">
      <c r="A45" s="76">
        <v>34</v>
      </c>
      <c r="B45" s="149" t="s">
        <v>55</v>
      </c>
      <c r="C45" s="164">
        <v>44652</v>
      </c>
      <c r="D45" s="240">
        <v>1049044</v>
      </c>
      <c r="E45" s="138" t="s">
        <v>150</v>
      </c>
      <c r="F45" s="157">
        <v>1</v>
      </c>
      <c r="G45" s="158">
        <v>4370</v>
      </c>
      <c r="H45" s="182">
        <v>2403.3899999999994</v>
      </c>
      <c r="I45" s="188">
        <f t="shared" si="1"/>
        <v>1966.6100000000006</v>
      </c>
      <c r="J45" s="265"/>
      <c r="K45" s="264"/>
      <c r="L45" s="249"/>
      <c r="M45" s="249"/>
      <c r="N45" s="249"/>
    </row>
    <row r="46" spans="1:14" s="103" customFormat="1" ht="30" x14ac:dyDescent="0.25">
      <c r="A46" s="74">
        <v>35</v>
      </c>
      <c r="B46" s="149" t="s">
        <v>55</v>
      </c>
      <c r="C46" s="164">
        <v>44652</v>
      </c>
      <c r="D46" s="240">
        <v>1049045</v>
      </c>
      <c r="E46" s="138" t="s">
        <v>150</v>
      </c>
      <c r="F46" s="157">
        <v>1</v>
      </c>
      <c r="G46" s="158">
        <v>4370</v>
      </c>
      <c r="H46" s="182">
        <v>2403.3899999999994</v>
      </c>
      <c r="I46" s="188">
        <f t="shared" si="1"/>
        <v>1966.6100000000006</v>
      </c>
      <c r="J46" s="265"/>
      <c r="K46" s="264"/>
      <c r="L46" s="249"/>
      <c r="M46" s="249"/>
      <c r="N46" s="249"/>
    </row>
    <row r="47" spans="1:14" s="103" customFormat="1" ht="30" x14ac:dyDescent="0.25">
      <c r="A47" s="146">
        <v>36</v>
      </c>
      <c r="B47" s="149" t="s">
        <v>55</v>
      </c>
      <c r="C47" s="164">
        <v>44652</v>
      </c>
      <c r="D47" s="240">
        <v>1049047</v>
      </c>
      <c r="E47" s="138" t="s">
        <v>150</v>
      </c>
      <c r="F47" s="157">
        <v>1</v>
      </c>
      <c r="G47" s="158">
        <v>4370</v>
      </c>
      <c r="H47" s="182">
        <v>2403.3899999999994</v>
      </c>
      <c r="I47" s="188">
        <f t="shared" si="1"/>
        <v>1966.6100000000006</v>
      </c>
      <c r="J47" s="265"/>
      <c r="K47" s="264"/>
      <c r="L47" s="249"/>
      <c r="M47" s="249"/>
      <c r="N47" s="249"/>
    </row>
    <row r="48" spans="1:14" s="103" customFormat="1" ht="30" x14ac:dyDescent="0.25">
      <c r="A48" s="76">
        <v>37</v>
      </c>
      <c r="B48" s="153" t="s">
        <v>55</v>
      </c>
      <c r="C48" s="193">
        <v>44652</v>
      </c>
      <c r="D48" s="196">
        <v>1049048</v>
      </c>
      <c r="E48" s="138" t="s">
        <v>150</v>
      </c>
      <c r="F48" s="195">
        <v>1</v>
      </c>
      <c r="G48" s="206">
        <v>4370</v>
      </c>
      <c r="H48" s="182">
        <v>2403.3899999999994</v>
      </c>
      <c r="I48" s="188">
        <f t="shared" si="1"/>
        <v>1966.6100000000006</v>
      </c>
      <c r="J48" s="265"/>
      <c r="K48" s="264"/>
      <c r="L48" s="249"/>
      <c r="M48" s="249"/>
      <c r="N48" s="249"/>
    </row>
    <row r="49" spans="1:14" s="103" customFormat="1" ht="30" x14ac:dyDescent="0.25">
      <c r="A49" s="74">
        <v>38</v>
      </c>
      <c r="B49" s="149" t="s">
        <v>54</v>
      </c>
      <c r="C49" s="164">
        <v>44743</v>
      </c>
      <c r="D49" s="240">
        <v>1049049</v>
      </c>
      <c r="E49" s="138" t="s">
        <v>150</v>
      </c>
      <c r="F49" s="157">
        <v>1</v>
      </c>
      <c r="G49" s="158">
        <v>4750</v>
      </c>
      <c r="H49" s="133">
        <v>2375.1000000000004</v>
      </c>
      <c r="I49" s="133">
        <f t="shared" si="1"/>
        <v>2374.8999999999996</v>
      </c>
      <c r="J49" s="133"/>
      <c r="K49" s="264"/>
      <c r="L49" s="249"/>
      <c r="M49" s="249"/>
      <c r="N49" s="249"/>
    </row>
    <row r="50" spans="1:14" s="103" customFormat="1" ht="30" x14ac:dyDescent="0.25">
      <c r="A50" s="146">
        <v>39</v>
      </c>
      <c r="B50" s="156" t="s">
        <v>56</v>
      </c>
      <c r="C50" s="184">
        <v>44835</v>
      </c>
      <c r="D50" s="207">
        <v>1049051</v>
      </c>
      <c r="E50" s="138" t="s">
        <v>150</v>
      </c>
      <c r="F50" s="185">
        <v>1</v>
      </c>
      <c r="G50" s="187">
        <v>4750</v>
      </c>
      <c r="H50" s="178">
        <v>2137.59</v>
      </c>
      <c r="I50" s="190">
        <f t="shared" si="1"/>
        <v>2612.41</v>
      </c>
      <c r="J50" s="265"/>
      <c r="K50" s="268"/>
      <c r="L50" s="249"/>
      <c r="M50" s="249"/>
      <c r="N50" s="249"/>
    </row>
    <row r="51" spans="1:14" s="103" customFormat="1" ht="30" x14ac:dyDescent="0.25">
      <c r="A51" s="76">
        <v>40</v>
      </c>
      <c r="B51" s="149" t="s">
        <v>57</v>
      </c>
      <c r="C51" s="164">
        <v>45017</v>
      </c>
      <c r="D51" s="240">
        <v>1049052</v>
      </c>
      <c r="E51" s="138" t="s">
        <v>150</v>
      </c>
      <c r="F51" s="157">
        <v>1</v>
      </c>
      <c r="G51" s="158">
        <v>9999</v>
      </c>
      <c r="H51" s="182">
        <v>3332.9999999999982</v>
      </c>
      <c r="I51" s="188">
        <f t="shared" si="1"/>
        <v>6666.0000000000018</v>
      </c>
      <c r="J51" s="265"/>
      <c r="K51" s="264"/>
      <c r="L51" s="249"/>
      <c r="M51" s="249"/>
      <c r="N51" s="249"/>
    </row>
    <row r="52" spans="1:14" s="103" customFormat="1" ht="30" x14ac:dyDescent="0.25">
      <c r="A52" s="74">
        <v>41</v>
      </c>
      <c r="B52" s="149" t="s">
        <v>58</v>
      </c>
      <c r="C52" s="164">
        <v>45017</v>
      </c>
      <c r="D52" s="240">
        <v>1049053</v>
      </c>
      <c r="E52" s="138" t="s">
        <v>150</v>
      </c>
      <c r="F52" s="157">
        <v>1</v>
      </c>
      <c r="G52" s="158">
        <v>7206</v>
      </c>
      <c r="H52" s="182">
        <v>2402.0000000000018</v>
      </c>
      <c r="I52" s="188">
        <f t="shared" si="1"/>
        <v>4803.9999999999982</v>
      </c>
      <c r="J52" s="265"/>
      <c r="K52" s="264"/>
      <c r="L52" s="249"/>
      <c r="M52" s="249"/>
      <c r="N52" s="249"/>
    </row>
    <row r="53" spans="1:14" s="103" customFormat="1" ht="30" x14ac:dyDescent="0.25">
      <c r="A53" s="146">
        <v>42</v>
      </c>
      <c r="B53" s="149" t="s">
        <v>58</v>
      </c>
      <c r="C53" s="164">
        <v>45017</v>
      </c>
      <c r="D53" s="240">
        <v>1049054</v>
      </c>
      <c r="E53" s="138" t="s">
        <v>150</v>
      </c>
      <c r="F53" s="157">
        <v>1</v>
      </c>
      <c r="G53" s="158">
        <v>7206</v>
      </c>
      <c r="H53" s="182">
        <v>2402.0000000000018</v>
      </c>
      <c r="I53" s="188">
        <f t="shared" si="1"/>
        <v>4803.9999999999982</v>
      </c>
      <c r="J53" s="265"/>
      <c r="K53" s="264"/>
      <c r="L53" s="249"/>
      <c r="M53" s="249"/>
      <c r="N53" s="249"/>
    </row>
    <row r="54" spans="1:14" s="103" customFormat="1" ht="30" x14ac:dyDescent="0.25">
      <c r="A54" s="76">
        <v>43</v>
      </c>
      <c r="B54" s="149" t="s">
        <v>58</v>
      </c>
      <c r="C54" s="193">
        <v>45017</v>
      </c>
      <c r="D54" s="240">
        <v>1049055</v>
      </c>
      <c r="E54" s="138" t="s">
        <v>150</v>
      </c>
      <c r="F54" s="157">
        <v>1</v>
      </c>
      <c r="G54" s="158">
        <v>7206</v>
      </c>
      <c r="H54" s="182">
        <v>2402.0000000000018</v>
      </c>
      <c r="I54" s="188">
        <f t="shared" si="1"/>
        <v>4803.9999999999982</v>
      </c>
      <c r="J54" s="265"/>
      <c r="K54" s="264"/>
      <c r="L54" s="249"/>
      <c r="M54" s="249"/>
      <c r="N54" s="249"/>
    </row>
    <row r="55" spans="1:14" s="103" customFormat="1" ht="30" x14ac:dyDescent="0.25">
      <c r="A55" s="74">
        <v>44</v>
      </c>
      <c r="B55" s="149" t="s">
        <v>58</v>
      </c>
      <c r="C55" s="164">
        <v>45017</v>
      </c>
      <c r="D55" s="240">
        <v>1049056</v>
      </c>
      <c r="E55" s="138" t="s">
        <v>150</v>
      </c>
      <c r="F55" s="157">
        <v>1</v>
      </c>
      <c r="G55" s="158">
        <v>7206</v>
      </c>
      <c r="H55" s="143">
        <v>2402.0000000000018</v>
      </c>
      <c r="I55" s="133">
        <f t="shared" si="1"/>
        <v>4803.9999999999982</v>
      </c>
      <c r="J55" s="133"/>
      <c r="K55" s="264"/>
      <c r="L55" s="249"/>
      <c r="M55" s="249"/>
      <c r="N55" s="249"/>
    </row>
    <row r="56" spans="1:14" s="103" customFormat="1" ht="30" x14ac:dyDescent="0.25">
      <c r="A56" s="146">
        <v>45</v>
      </c>
      <c r="B56" s="149" t="s">
        <v>58</v>
      </c>
      <c r="C56" s="164">
        <v>45017</v>
      </c>
      <c r="D56" s="240">
        <v>1049057</v>
      </c>
      <c r="E56" s="138" t="s">
        <v>150</v>
      </c>
      <c r="F56" s="157">
        <v>1</v>
      </c>
      <c r="G56" s="158">
        <v>7206</v>
      </c>
      <c r="H56" s="143">
        <v>2402.0000000000018</v>
      </c>
      <c r="I56" s="158">
        <f t="shared" si="1"/>
        <v>4803.9999999999982</v>
      </c>
      <c r="J56" s="269"/>
      <c r="K56" s="264"/>
      <c r="L56" s="249"/>
      <c r="M56" s="249"/>
      <c r="N56" s="249"/>
    </row>
    <row r="57" spans="1:14" s="103" customFormat="1" ht="30" x14ac:dyDescent="0.25">
      <c r="A57" s="76">
        <v>46</v>
      </c>
      <c r="B57" s="222" t="s">
        <v>59</v>
      </c>
      <c r="C57" s="193">
        <v>45047</v>
      </c>
      <c r="D57" s="196">
        <v>1049058</v>
      </c>
      <c r="E57" s="138" t="s">
        <v>150</v>
      </c>
      <c r="F57" s="157">
        <v>1</v>
      </c>
      <c r="G57" s="158">
        <v>5750</v>
      </c>
      <c r="H57" s="133">
        <v>1820.7699999999995</v>
      </c>
      <c r="I57" s="158">
        <f t="shared" si="1"/>
        <v>3929.2300000000005</v>
      </c>
      <c r="J57" s="269"/>
      <c r="K57" s="264"/>
      <c r="L57" s="249"/>
      <c r="M57" s="249"/>
      <c r="N57" s="249"/>
    </row>
    <row r="58" spans="1:14" s="103" customFormat="1" ht="28.5" customHeight="1" x14ac:dyDescent="0.25">
      <c r="A58" s="340" t="s">
        <v>123</v>
      </c>
      <c r="B58" s="320"/>
      <c r="C58" s="320"/>
      <c r="D58" s="341"/>
      <c r="E58" s="138"/>
      <c r="F58" s="169">
        <v>7</v>
      </c>
      <c r="G58" s="170">
        <v>2870196</v>
      </c>
      <c r="H58" s="170">
        <v>767481.74999999988</v>
      </c>
      <c r="I58" s="170">
        <v>2102714.25</v>
      </c>
      <c r="J58" s="170"/>
      <c r="K58" s="170"/>
      <c r="L58" s="249"/>
      <c r="M58" s="249"/>
      <c r="N58" s="249"/>
    </row>
    <row r="59" spans="1:14" s="103" customFormat="1" ht="30" x14ac:dyDescent="0.25">
      <c r="A59" s="327">
        <v>1</v>
      </c>
      <c r="B59" s="149" t="s">
        <v>62</v>
      </c>
      <c r="C59" s="164">
        <v>40695</v>
      </c>
      <c r="D59" s="327">
        <v>1051002</v>
      </c>
      <c r="E59" s="138" t="s">
        <v>150</v>
      </c>
      <c r="F59" s="324">
        <v>1</v>
      </c>
      <c r="G59" s="135">
        <v>102800</v>
      </c>
      <c r="H59" s="135">
        <v>102800</v>
      </c>
      <c r="I59" s="133">
        <f t="shared" ref="I59:I69" si="2">SUM(G59-H59)</f>
        <v>0</v>
      </c>
      <c r="J59" s="270"/>
      <c r="K59" s="264"/>
      <c r="L59" s="249"/>
      <c r="M59" s="249"/>
      <c r="N59" s="249"/>
    </row>
    <row r="60" spans="1:14" s="103" customFormat="1" ht="15" x14ac:dyDescent="0.25">
      <c r="A60" s="327"/>
      <c r="B60" s="57" t="s">
        <v>64</v>
      </c>
      <c r="C60" s="164">
        <v>44197</v>
      </c>
      <c r="D60" s="327"/>
      <c r="E60" s="138" t="s">
        <v>150</v>
      </c>
      <c r="F60" s="325"/>
      <c r="G60" s="135">
        <v>3600</v>
      </c>
      <c r="H60" s="135">
        <v>2880</v>
      </c>
      <c r="I60" s="133">
        <f t="shared" si="2"/>
        <v>720</v>
      </c>
      <c r="J60" s="270"/>
      <c r="K60" s="264"/>
      <c r="L60" s="249"/>
      <c r="M60" s="249"/>
      <c r="N60" s="249"/>
    </row>
    <row r="61" spans="1:14" s="103" customFormat="1" ht="30" x14ac:dyDescent="0.25">
      <c r="A61" s="327"/>
      <c r="B61" s="149" t="s">
        <v>65</v>
      </c>
      <c r="C61" s="164">
        <v>44835</v>
      </c>
      <c r="D61" s="327"/>
      <c r="E61" s="138" t="s">
        <v>150</v>
      </c>
      <c r="F61" s="326"/>
      <c r="G61" s="135">
        <v>15000</v>
      </c>
      <c r="H61" s="135">
        <v>6750</v>
      </c>
      <c r="I61" s="133">
        <f t="shared" si="2"/>
        <v>8250</v>
      </c>
      <c r="J61" s="270"/>
      <c r="K61" s="264"/>
      <c r="L61" s="249"/>
      <c r="M61" s="249"/>
      <c r="N61" s="249"/>
    </row>
    <row r="62" spans="1:14" s="103" customFormat="1" ht="30" x14ac:dyDescent="0.25">
      <c r="A62" s="240">
        <v>2</v>
      </c>
      <c r="B62" s="149" t="s">
        <v>134</v>
      </c>
      <c r="C62" s="164">
        <v>40695</v>
      </c>
      <c r="D62" s="240">
        <v>1051003</v>
      </c>
      <c r="E62" s="138" t="s">
        <v>150</v>
      </c>
      <c r="F62" s="171">
        <v>1</v>
      </c>
      <c r="G62" s="135">
        <v>22400</v>
      </c>
      <c r="H62" s="135">
        <v>22400</v>
      </c>
      <c r="I62" s="133">
        <f t="shared" si="2"/>
        <v>0</v>
      </c>
      <c r="J62" s="270"/>
      <c r="K62" s="264"/>
      <c r="L62" s="249"/>
      <c r="M62" s="249"/>
      <c r="N62" s="249"/>
    </row>
    <row r="63" spans="1:14" s="103" customFormat="1" ht="30" x14ac:dyDescent="0.25">
      <c r="A63" s="327">
        <v>3</v>
      </c>
      <c r="B63" s="149" t="s">
        <v>66</v>
      </c>
      <c r="C63" s="164">
        <v>41091</v>
      </c>
      <c r="D63" s="327">
        <v>1051004</v>
      </c>
      <c r="E63" s="138" t="s">
        <v>150</v>
      </c>
      <c r="F63" s="324">
        <v>1</v>
      </c>
      <c r="G63" s="135">
        <v>140841</v>
      </c>
      <c r="H63" s="135">
        <v>140841</v>
      </c>
      <c r="I63" s="133">
        <f t="shared" si="2"/>
        <v>0</v>
      </c>
      <c r="J63" s="270"/>
      <c r="K63" s="264"/>
      <c r="L63" s="249"/>
      <c r="M63" s="249"/>
      <c r="N63" s="249"/>
    </row>
    <row r="64" spans="1:14" s="103" customFormat="1" ht="15" x14ac:dyDescent="0.25">
      <c r="A64" s="327"/>
      <c r="B64" s="57" t="s">
        <v>68</v>
      </c>
      <c r="C64" s="164">
        <v>44197</v>
      </c>
      <c r="D64" s="327"/>
      <c r="E64" s="138" t="s">
        <v>150</v>
      </c>
      <c r="F64" s="325"/>
      <c r="G64" s="135">
        <v>3855</v>
      </c>
      <c r="H64" s="135">
        <v>3084</v>
      </c>
      <c r="I64" s="133">
        <f t="shared" si="2"/>
        <v>771</v>
      </c>
      <c r="J64" s="270"/>
      <c r="K64" s="264"/>
      <c r="L64" s="249"/>
      <c r="M64" s="249"/>
      <c r="N64" s="249"/>
    </row>
    <row r="65" spans="1:14" s="103" customFormat="1" ht="15" x14ac:dyDescent="0.25">
      <c r="A65" s="327"/>
      <c r="B65" s="57" t="s">
        <v>69</v>
      </c>
      <c r="C65" s="164">
        <v>44743</v>
      </c>
      <c r="D65" s="327"/>
      <c r="E65" s="138" t="s">
        <v>150</v>
      </c>
      <c r="F65" s="326"/>
      <c r="G65" s="135">
        <v>16700</v>
      </c>
      <c r="H65" s="135">
        <v>8349.9</v>
      </c>
      <c r="I65" s="133">
        <f t="shared" si="2"/>
        <v>8350.1</v>
      </c>
      <c r="J65" s="270"/>
      <c r="K65" s="264"/>
      <c r="L65" s="249"/>
      <c r="M65" s="249"/>
      <c r="N65" s="249"/>
    </row>
    <row r="66" spans="1:14" s="103" customFormat="1" ht="45" x14ac:dyDescent="0.25">
      <c r="A66" s="240">
        <v>4</v>
      </c>
      <c r="B66" s="136" t="s">
        <v>137</v>
      </c>
      <c r="C66" s="164">
        <v>45261</v>
      </c>
      <c r="D66" s="240">
        <v>1051005</v>
      </c>
      <c r="E66" s="138" t="s">
        <v>150</v>
      </c>
      <c r="F66" s="157">
        <v>1</v>
      </c>
      <c r="G66" s="167">
        <v>350000</v>
      </c>
      <c r="H66" s="167">
        <v>9722.210000000021</v>
      </c>
      <c r="I66" s="133">
        <f t="shared" si="2"/>
        <v>340277.79</v>
      </c>
      <c r="J66" s="270"/>
      <c r="K66" s="264"/>
      <c r="L66" s="249"/>
      <c r="M66" s="249"/>
      <c r="N66" s="249"/>
    </row>
    <row r="67" spans="1:14" s="103" customFormat="1" ht="15" x14ac:dyDescent="0.25">
      <c r="A67" s="240">
        <v>5</v>
      </c>
      <c r="B67" s="57" t="s">
        <v>70</v>
      </c>
      <c r="C67" s="164">
        <v>45108</v>
      </c>
      <c r="D67" s="146">
        <v>1051006</v>
      </c>
      <c r="E67" s="138" t="s">
        <v>150</v>
      </c>
      <c r="F67" s="157">
        <v>1</v>
      </c>
      <c r="G67" s="135">
        <v>1015000</v>
      </c>
      <c r="H67" s="135">
        <v>217499.93999999983</v>
      </c>
      <c r="I67" s="133">
        <f t="shared" si="2"/>
        <v>797500.06000000017</v>
      </c>
      <c r="J67" s="270"/>
      <c r="K67" s="264"/>
      <c r="L67" s="249"/>
      <c r="M67" s="249"/>
      <c r="N67" s="249"/>
    </row>
    <row r="68" spans="1:14" s="103" customFormat="1" ht="30" x14ac:dyDescent="0.25">
      <c r="A68" s="240">
        <v>6</v>
      </c>
      <c r="B68" s="149" t="s">
        <v>71</v>
      </c>
      <c r="C68" s="164">
        <v>45108</v>
      </c>
      <c r="D68" s="146">
        <v>1051007</v>
      </c>
      <c r="E68" s="138" t="s">
        <v>150</v>
      </c>
      <c r="F68" s="157">
        <v>1</v>
      </c>
      <c r="G68" s="135">
        <v>1144166.67</v>
      </c>
      <c r="H68" s="135">
        <v>245178.54000000004</v>
      </c>
      <c r="I68" s="135">
        <f t="shared" si="2"/>
        <v>898988.12999999989</v>
      </c>
      <c r="J68" s="264"/>
      <c r="K68" s="264"/>
      <c r="L68" s="249"/>
      <c r="M68" s="249"/>
      <c r="N68" s="249"/>
    </row>
    <row r="69" spans="1:14" s="103" customFormat="1" ht="45" x14ac:dyDescent="0.25">
      <c r="A69" s="240">
        <v>7</v>
      </c>
      <c r="B69" s="136" t="s">
        <v>72</v>
      </c>
      <c r="C69" s="164">
        <v>45292</v>
      </c>
      <c r="D69" s="240">
        <v>1051008</v>
      </c>
      <c r="E69" s="138" t="s">
        <v>150</v>
      </c>
      <c r="F69" s="157">
        <v>1</v>
      </c>
      <c r="G69" s="135">
        <v>55833.33</v>
      </c>
      <c r="H69" s="135">
        <v>7976.1600000000035</v>
      </c>
      <c r="I69" s="135">
        <f t="shared" si="2"/>
        <v>47857.17</v>
      </c>
      <c r="J69" s="264"/>
      <c r="K69" s="264"/>
      <c r="L69" s="249"/>
      <c r="M69" s="249"/>
      <c r="N69" s="249"/>
    </row>
    <row r="70" spans="1:14" s="103" customFormat="1" ht="31.5" customHeight="1" x14ac:dyDescent="0.25">
      <c r="A70" s="333" t="s">
        <v>124</v>
      </c>
      <c r="B70" s="333"/>
      <c r="C70" s="333"/>
      <c r="D70" s="333"/>
      <c r="E70" s="138"/>
      <c r="F70" s="169">
        <v>11</v>
      </c>
      <c r="G70" s="170">
        <v>82170</v>
      </c>
      <c r="H70" s="170">
        <v>73851.25</v>
      </c>
      <c r="I70" s="170">
        <v>8318.75</v>
      </c>
      <c r="J70" s="271"/>
      <c r="K70" s="272"/>
      <c r="L70" s="249"/>
      <c r="M70" s="249"/>
      <c r="N70" s="249"/>
    </row>
    <row r="71" spans="1:14" s="103" customFormat="1" ht="18" customHeight="1" x14ac:dyDescent="0.25">
      <c r="A71" s="197">
        <v>1</v>
      </c>
      <c r="B71" s="150" t="s">
        <v>94</v>
      </c>
      <c r="C71" s="184">
        <v>43800</v>
      </c>
      <c r="D71" s="186">
        <v>1062034</v>
      </c>
      <c r="E71" s="223" t="s">
        <v>150</v>
      </c>
      <c r="F71" s="185">
        <v>1</v>
      </c>
      <c r="G71" s="189">
        <v>2300</v>
      </c>
      <c r="H71" s="189">
        <v>2300</v>
      </c>
      <c r="I71" s="190">
        <f t="shared" ref="I71:I81" si="3">SUM(G71-H71)</f>
        <v>0</v>
      </c>
      <c r="J71" s="258"/>
      <c r="K71" s="268"/>
      <c r="L71" s="249"/>
      <c r="M71" s="249"/>
      <c r="N71" s="249"/>
    </row>
    <row r="72" spans="1:14" s="103" customFormat="1" ht="18" customHeight="1" x14ac:dyDescent="0.25">
      <c r="A72" s="240">
        <v>2</v>
      </c>
      <c r="B72" s="57" t="s">
        <v>95</v>
      </c>
      <c r="C72" s="164">
        <v>43952</v>
      </c>
      <c r="D72" s="146">
        <v>1062035</v>
      </c>
      <c r="E72" s="138" t="s">
        <v>150</v>
      </c>
      <c r="F72" s="157">
        <v>1</v>
      </c>
      <c r="G72" s="133">
        <v>31340</v>
      </c>
      <c r="H72" s="133">
        <v>31340</v>
      </c>
      <c r="I72" s="188">
        <f t="shared" si="3"/>
        <v>0</v>
      </c>
      <c r="J72" s="258"/>
      <c r="K72" s="264"/>
      <c r="L72" s="249"/>
      <c r="M72" s="249"/>
      <c r="N72" s="249"/>
    </row>
    <row r="73" spans="1:14" s="103" customFormat="1" ht="18" customHeight="1" x14ac:dyDescent="0.25">
      <c r="A73" s="240">
        <v>3</v>
      </c>
      <c r="B73" s="57" t="s">
        <v>96</v>
      </c>
      <c r="C73" s="164">
        <v>44105</v>
      </c>
      <c r="D73" s="146">
        <v>1062036</v>
      </c>
      <c r="E73" s="138" t="s">
        <v>150</v>
      </c>
      <c r="F73" s="157">
        <v>1</v>
      </c>
      <c r="G73" s="133">
        <v>5700</v>
      </c>
      <c r="H73" s="133">
        <v>5700</v>
      </c>
      <c r="I73" s="188">
        <f t="shared" si="3"/>
        <v>0</v>
      </c>
      <c r="J73" s="258"/>
      <c r="K73" s="264"/>
      <c r="L73" s="249"/>
      <c r="M73" s="249"/>
      <c r="N73" s="249"/>
    </row>
    <row r="74" spans="1:14" s="103" customFormat="1" ht="18" customHeight="1" x14ac:dyDescent="0.25">
      <c r="A74" s="240">
        <v>4</v>
      </c>
      <c r="B74" s="57" t="s">
        <v>97</v>
      </c>
      <c r="C74" s="164">
        <v>44166</v>
      </c>
      <c r="D74" s="146">
        <v>1062037</v>
      </c>
      <c r="E74" s="138" t="s">
        <v>150</v>
      </c>
      <c r="F74" s="157">
        <v>1</v>
      </c>
      <c r="G74" s="133">
        <v>2970</v>
      </c>
      <c r="H74" s="133">
        <v>2970</v>
      </c>
      <c r="I74" s="188">
        <f t="shared" si="3"/>
        <v>0</v>
      </c>
      <c r="J74" s="258"/>
      <c r="K74" s="264"/>
      <c r="L74" s="249"/>
      <c r="M74" s="249"/>
      <c r="N74" s="249"/>
    </row>
    <row r="75" spans="1:14" s="103" customFormat="1" ht="18" customHeight="1" x14ac:dyDescent="0.25">
      <c r="A75" s="240">
        <v>5</v>
      </c>
      <c r="B75" s="150" t="s">
        <v>99</v>
      </c>
      <c r="C75" s="164">
        <v>44197</v>
      </c>
      <c r="D75" s="146">
        <v>1062039</v>
      </c>
      <c r="E75" s="138" t="s">
        <v>150</v>
      </c>
      <c r="F75" s="157">
        <v>1</v>
      </c>
      <c r="G75" s="133">
        <v>3560</v>
      </c>
      <c r="H75" s="133">
        <v>3560</v>
      </c>
      <c r="I75" s="188">
        <f t="shared" si="3"/>
        <v>0</v>
      </c>
      <c r="J75" s="258"/>
      <c r="K75" s="264"/>
      <c r="L75" s="249"/>
      <c r="M75" s="249"/>
      <c r="N75" s="249"/>
    </row>
    <row r="76" spans="1:14" s="103" customFormat="1" ht="18" customHeight="1" x14ac:dyDescent="0.25">
      <c r="A76" s="240">
        <v>6</v>
      </c>
      <c r="B76" s="57" t="s">
        <v>148</v>
      </c>
      <c r="C76" s="164">
        <v>44531</v>
      </c>
      <c r="D76" s="138">
        <v>1062041</v>
      </c>
      <c r="E76" s="138" t="s">
        <v>150</v>
      </c>
      <c r="F76" s="157">
        <v>1</v>
      </c>
      <c r="G76" s="133">
        <v>6050</v>
      </c>
      <c r="H76" s="133">
        <v>4663.54</v>
      </c>
      <c r="I76" s="208">
        <f t="shared" si="3"/>
        <v>1386.46</v>
      </c>
      <c r="J76" s="273"/>
      <c r="K76" s="264"/>
      <c r="L76" s="249"/>
      <c r="M76" s="249"/>
      <c r="N76" s="249"/>
    </row>
    <row r="77" spans="1:14" s="103" customFormat="1" ht="18" customHeight="1" x14ac:dyDescent="0.25">
      <c r="A77" s="240">
        <v>7</v>
      </c>
      <c r="B77" s="57" t="s">
        <v>148</v>
      </c>
      <c r="C77" s="164">
        <v>44531</v>
      </c>
      <c r="D77" s="138">
        <v>1062042</v>
      </c>
      <c r="E77" s="138" t="s">
        <v>150</v>
      </c>
      <c r="F77" s="157">
        <v>1</v>
      </c>
      <c r="G77" s="133">
        <v>6050</v>
      </c>
      <c r="H77" s="133">
        <v>4663.54</v>
      </c>
      <c r="I77" s="208">
        <f t="shared" si="3"/>
        <v>1386.46</v>
      </c>
      <c r="J77" s="258"/>
      <c r="K77" s="274"/>
      <c r="L77" s="249"/>
      <c r="M77" s="249"/>
      <c r="N77" s="249"/>
    </row>
    <row r="78" spans="1:14" s="103" customFormat="1" ht="18" customHeight="1" x14ac:dyDescent="0.25">
      <c r="A78" s="240">
        <v>8</v>
      </c>
      <c r="B78" s="57" t="s">
        <v>148</v>
      </c>
      <c r="C78" s="164">
        <v>44531</v>
      </c>
      <c r="D78" s="138">
        <v>1062043</v>
      </c>
      <c r="E78" s="138" t="s">
        <v>150</v>
      </c>
      <c r="F78" s="157">
        <v>1</v>
      </c>
      <c r="G78" s="133">
        <v>6050</v>
      </c>
      <c r="H78" s="133">
        <v>4663.54</v>
      </c>
      <c r="I78" s="208">
        <f t="shared" si="3"/>
        <v>1386.46</v>
      </c>
      <c r="J78" s="258"/>
      <c r="K78" s="274"/>
      <c r="L78" s="249"/>
      <c r="M78" s="249"/>
      <c r="N78" s="249"/>
    </row>
    <row r="79" spans="1:14" s="103" customFormat="1" ht="18" customHeight="1" x14ac:dyDescent="0.25">
      <c r="A79" s="240">
        <v>9</v>
      </c>
      <c r="B79" s="57" t="s">
        <v>148</v>
      </c>
      <c r="C79" s="164">
        <v>44531</v>
      </c>
      <c r="D79" s="138">
        <v>1062044</v>
      </c>
      <c r="E79" s="138" t="s">
        <v>150</v>
      </c>
      <c r="F79" s="157">
        <v>1</v>
      </c>
      <c r="G79" s="133">
        <v>6050</v>
      </c>
      <c r="H79" s="133">
        <v>4663.54</v>
      </c>
      <c r="I79" s="208">
        <f t="shared" si="3"/>
        <v>1386.46</v>
      </c>
      <c r="J79" s="258"/>
      <c r="K79" s="274"/>
      <c r="L79" s="249"/>
      <c r="M79" s="249"/>
      <c r="N79" s="249"/>
    </row>
    <row r="80" spans="1:14" s="103" customFormat="1" ht="18" customHeight="1" x14ac:dyDescent="0.25">
      <c r="A80" s="240">
        <v>10</v>
      </c>
      <c r="B80" s="57" t="s">
        <v>148</v>
      </c>
      <c r="C80" s="164">
        <v>44531</v>
      </c>
      <c r="D80" s="138">
        <v>1062045</v>
      </c>
      <c r="E80" s="138" t="s">
        <v>150</v>
      </c>
      <c r="F80" s="157">
        <v>1</v>
      </c>
      <c r="G80" s="133">
        <v>6050</v>
      </c>
      <c r="H80" s="133">
        <v>4663.54</v>
      </c>
      <c r="I80" s="208">
        <f t="shared" si="3"/>
        <v>1386.46</v>
      </c>
      <c r="J80" s="258"/>
      <c r="K80" s="274"/>
      <c r="L80" s="249"/>
      <c r="M80" s="249"/>
      <c r="N80" s="249"/>
    </row>
    <row r="81" spans="1:14" s="103" customFormat="1" ht="18" customHeight="1" x14ac:dyDescent="0.25">
      <c r="A81" s="240">
        <v>11</v>
      </c>
      <c r="B81" s="57" t="s">
        <v>148</v>
      </c>
      <c r="C81" s="164">
        <v>44531</v>
      </c>
      <c r="D81" s="138">
        <v>1062046</v>
      </c>
      <c r="E81" s="138" t="s">
        <v>150</v>
      </c>
      <c r="F81" s="157">
        <v>1</v>
      </c>
      <c r="G81" s="133">
        <v>6050</v>
      </c>
      <c r="H81" s="133">
        <v>4663.55</v>
      </c>
      <c r="I81" s="208">
        <f t="shared" si="3"/>
        <v>1386.4499999999998</v>
      </c>
      <c r="J81" s="258"/>
      <c r="K81" s="274"/>
      <c r="L81" s="249"/>
      <c r="M81" s="249"/>
      <c r="N81" s="249"/>
    </row>
    <row r="82" spans="1:14" s="103" customFormat="1" ht="21" customHeight="1" x14ac:dyDescent="0.25">
      <c r="A82" s="320" t="s">
        <v>200</v>
      </c>
      <c r="B82" s="320"/>
      <c r="C82" s="320"/>
      <c r="D82" s="236" t="s">
        <v>196</v>
      </c>
      <c r="E82" s="236" t="s">
        <v>196</v>
      </c>
      <c r="F82" s="237">
        <f>F70+F58+F24+F14+F9</f>
        <v>65</v>
      </c>
      <c r="G82" s="238">
        <f>G70+G58+G24+G14+G9</f>
        <v>3873707.92</v>
      </c>
      <c r="H82" s="238">
        <f>H70+H58+H24+H14+H9</f>
        <v>1384366.2999999998</v>
      </c>
      <c r="I82" s="238">
        <f>I70+I58+I24+I14+I9</f>
        <v>2489341.62</v>
      </c>
      <c r="J82" s="258"/>
      <c r="K82" s="274"/>
      <c r="L82" s="249"/>
      <c r="M82" s="249"/>
      <c r="N82" s="249"/>
    </row>
    <row r="83" spans="1:14" ht="33" customHeight="1" x14ac:dyDescent="0.25">
      <c r="A83" s="316" t="s">
        <v>199</v>
      </c>
      <c r="B83" s="317"/>
      <c r="C83" s="317"/>
      <c r="D83" s="317"/>
      <c r="E83" s="317"/>
      <c r="F83" s="317"/>
      <c r="G83" s="317"/>
      <c r="H83" s="317"/>
      <c r="I83" s="318"/>
      <c r="J83" s="191"/>
      <c r="K83" s="139"/>
    </row>
    <row r="84" spans="1:14" ht="28.5" customHeight="1" x14ac:dyDescent="0.25">
      <c r="A84" s="209" t="s">
        <v>125</v>
      </c>
      <c r="B84" s="210"/>
      <c r="C84" s="210"/>
      <c r="D84" s="211"/>
      <c r="E84" s="223"/>
      <c r="F84" s="224">
        <v>44</v>
      </c>
      <c r="G84" s="212">
        <v>194048.25</v>
      </c>
      <c r="H84" s="212">
        <v>97024.13</v>
      </c>
      <c r="I84" s="212">
        <v>97024.12</v>
      </c>
      <c r="J84" s="213"/>
      <c r="K84" s="202"/>
    </row>
    <row r="85" spans="1:14" ht="18" customHeight="1" x14ac:dyDescent="0.25">
      <c r="A85" s="74">
        <v>1</v>
      </c>
      <c r="B85" s="214" t="s">
        <v>103</v>
      </c>
      <c r="C85" s="221" t="s">
        <v>158</v>
      </c>
      <c r="D85" s="215">
        <v>1120001</v>
      </c>
      <c r="E85" s="138" t="s">
        <v>150</v>
      </c>
      <c r="F85" s="181">
        <v>1</v>
      </c>
      <c r="G85" s="179">
        <v>6999</v>
      </c>
      <c r="H85" s="179">
        <v>3499.5</v>
      </c>
      <c r="I85" s="179">
        <f t="shared" ref="I85:I105" si="4">SUM(G85-H85)</f>
        <v>3499.5</v>
      </c>
      <c r="J85" s="216"/>
      <c r="K85" s="216"/>
    </row>
    <row r="86" spans="1:14" ht="18" customHeight="1" x14ac:dyDescent="0.25">
      <c r="A86" s="240">
        <v>2</v>
      </c>
      <c r="B86" s="57" t="s">
        <v>105</v>
      </c>
      <c r="C86" s="221" t="s">
        <v>158</v>
      </c>
      <c r="D86" s="146">
        <v>1120002</v>
      </c>
      <c r="E86" s="138" t="s">
        <v>150</v>
      </c>
      <c r="F86" s="181">
        <v>1</v>
      </c>
      <c r="G86" s="158">
        <v>4699</v>
      </c>
      <c r="H86" s="179">
        <v>2349.5</v>
      </c>
      <c r="I86" s="179">
        <f t="shared" si="4"/>
        <v>2349.5</v>
      </c>
      <c r="J86" s="180"/>
      <c r="K86" s="160"/>
    </row>
    <row r="87" spans="1:14" ht="18" customHeight="1" x14ac:dyDescent="0.25">
      <c r="A87" s="240">
        <v>3</v>
      </c>
      <c r="B87" s="57" t="s">
        <v>105</v>
      </c>
      <c r="C87" s="221" t="s">
        <v>158</v>
      </c>
      <c r="D87" s="146">
        <v>1120003</v>
      </c>
      <c r="E87" s="138" t="s">
        <v>150</v>
      </c>
      <c r="F87" s="181">
        <v>1</v>
      </c>
      <c r="G87" s="158">
        <v>4699</v>
      </c>
      <c r="H87" s="179">
        <v>2349.5</v>
      </c>
      <c r="I87" s="179">
        <f t="shared" si="4"/>
        <v>2349.5</v>
      </c>
      <c r="J87" s="217"/>
      <c r="K87" s="160"/>
    </row>
    <row r="88" spans="1:14" ht="18" customHeight="1" x14ac:dyDescent="0.25">
      <c r="A88" s="240">
        <v>4</v>
      </c>
      <c r="B88" s="57" t="s">
        <v>105</v>
      </c>
      <c r="C88" s="221" t="s">
        <v>158</v>
      </c>
      <c r="D88" s="146">
        <v>1120004</v>
      </c>
      <c r="E88" s="138" t="s">
        <v>150</v>
      </c>
      <c r="F88" s="181">
        <v>1</v>
      </c>
      <c r="G88" s="158">
        <v>4699</v>
      </c>
      <c r="H88" s="179">
        <v>2349.5</v>
      </c>
      <c r="I88" s="179">
        <f t="shared" si="4"/>
        <v>2349.5</v>
      </c>
      <c r="J88" s="217"/>
      <c r="K88" s="160"/>
    </row>
    <row r="89" spans="1:14" ht="18" customHeight="1" x14ac:dyDescent="0.25">
      <c r="A89" s="240">
        <v>5</v>
      </c>
      <c r="B89" s="57" t="s">
        <v>105</v>
      </c>
      <c r="C89" s="221" t="s">
        <v>158</v>
      </c>
      <c r="D89" s="146">
        <v>1120005</v>
      </c>
      <c r="E89" s="138" t="s">
        <v>150</v>
      </c>
      <c r="F89" s="181">
        <v>1</v>
      </c>
      <c r="G89" s="158">
        <v>4699</v>
      </c>
      <c r="H89" s="179">
        <v>2349.5</v>
      </c>
      <c r="I89" s="179">
        <f t="shared" si="4"/>
        <v>2349.5</v>
      </c>
      <c r="J89" s="217"/>
      <c r="K89" s="160"/>
    </row>
    <row r="90" spans="1:14" ht="18" customHeight="1" x14ac:dyDescent="0.25">
      <c r="A90" s="240">
        <v>6</v>
      </c>
      <c r="B90" s="57" t="s">
        <v>105</v>
      </c>
      <c r="C90" s="221" t="s">
        <v>158</v>
      </c>
      <c r="D90" s="146">
        <v>1120006</v>
      </c>
      <c r="E90" s="138" t="s">
        <v>150</v>
      </c>
      <c r="F90" s="181">
        <v>1</v>
      </c>
      <c r="G90" s="158">
        <v>4699</v>
      </c>
      <c r="H90" s="179">
        <v>2349.5</v>
      </c>
      <c r="I90" s="179">
        <f t="shared" si="4"/>
        <v>2349.5</v>
      </c>
      <c r="J90" s="217"/>
      <c r="K90" s="160"/>
    </row>
    <row r="91" spans="1:14" ht="18" customHeight="1" x14ac:dyDescent="0.25">
      <c r="A91" s="240">
        <v>7</v>
      </c>
      <c r="B91" s="57" t="s">
        <v>105</v>
      </c>
      <c r="C91" s="221" t="s">
        <v>158</v>
      </c>
      <c r="D91" s="146">
        <v>1120007</v>
      </c>
      <c r="E91" s="138" t="s">
        <v>150</v>
      </c>
      <c r="F91" s="181">
        <v>1</v>
      </c>
      <c r="G91" s="158">
        <v>4699</v>
      </c>
      <c r="H91" s="179">
        <v>2349.5</v>
      </c>
      <c r="I91" s="179">
        <f t="shared" si="4"/>
        <v>2349.5</v>
      </c>
      <c r="J91" s="217"/>
      <c r="K91" s="160"/>
    </row>
    <row r="92" spans="1:14" ht="18" customHeight="1" x14ac:dyDescent="0.25">
      <c r="A92" s="240">
        <v>8</v>
      </c>
      <c r="B92" s="57" t="s">
        <v>105</v>
      </c>
      <c r="C92" s="221" t="s">
        <v>158</v>
      </c>
      <c r="D92" s="146">
        <v>1120008</v>
      </c>
      <c r="E92" s="138" t="s">
        <v>150</v>
      </c>
      <c r="F92" s="181">
        <v>1</v>
      </c>
      <c r="G92" s="158">
        <v>4699</v>
      </c>
      <c r="H92" s="179">
        <v>2349.5</v>
      </c>
      <c r="I92" s="179">
        <f t="shared" si="4"/>
        <v>2349.5</v>
      </c>
      <c r="J92" s="217"/>
      <c r="K92" s="160"/>
    </row>
    <row r="93" spans="1:14" ht="18" customHeight="1" x14ac:dyDescent="0.25">
      <c r="A93" s="240">
        <v>9</v>
      </c>
      <c r="B93" s="57" t="s">
        <v>105</v>
      </c>
      <c r="C93" s="221" t="s">
        <v>158</v>
      </c>
      <c r="D93" s="146">
        <v>1120009</v>
      </c>
      <c r="E93" s="138" t="s">
        <v>150</v>
      </c>
      <c r="F93" s="181">
        <v>1</v>
      </c>
      <c r="G93" s="158">
        <v>4699</v>
      </c>
      <c r="H93" s="179">
        <v>2349.5</v>
      </c>
      <c r="I93" s="179">
        <f t="shared" si="4"/>
        <v>2349.5</v>
      </c>
      <c r="J93" s="217"/>
      <c r="K93" s="160"/>
    </row>
    <row r="94" spans="1:14" ht="18" customHeight="1" x14ac:dyDescent="0.25">
      <c r="A94" s="240">
        <v>10</v>
      </c>
      <c r="B94" s="57" t="s">
        <v>105</v>
      </c>
      <c r="C94" s="221" t="s">
        <v>158</v>
      </c>
      <c r="D94" s="146">
        <v>1120010</v>
      </c>
      <c r="E94" s="138" t="s">
        <v>150</v>
      </c>
      <c r="F94" s="181">
        <v>1</v>
      </c>
      <c r="G94" s="158">
        <v>4699</v>
      </c>
      <c r="H94" s="179">
        <v>2349.5</v>
      </c>
      <c r="I94" s="179">
        <f t="shared" si="4"/>
        <v>2349.5</v>
      </c>
      <c r="J94" s="217"/>
      <c r="K94" s="160"/>
    </row>
    <row r="95" spans="1:14" ht="18" customHeight="1" x14ac:dyDescent="0.25">
      <c r="A95" s="240">
        <v>11</v>
      </c>
      <c r="B95" s="136" t="s">
        <v>106</v>
      </c>
      <c r="C95" s="221" t="s">
        <v>158</v>
      </c>
      <c r="D95" s="146">
        <v>1120011</v>
      </c>
      <c r="E95" s="138" t="s">
        <v>150</v>
      </c>
      <c r="F95" s="181">
        <v>1</v>
      </c>
      <c r="G95" s="158">
        <v>10795</v>
      </c>
      <c r="H95" s="188">
        <v>5397.5</v>
      </c>
      <c r="I95" s="188">
        <f t="shared" si="4"/>
        <v>5397.5</v>
      </c>
      <c r="J95" s="191"/>
      <c r="K95" s="160"/>
    </row>
    <row r="96" spans="1:14" ht="18" customHeight="1" x14ac:dyDescent="0.25">
      <c r="A96" s="240">
        <v>12</v>
      </c>
      <c r="B96" s="57" t="s">
        <v>107</v>
      </c>
      <c r="C96" s="164">
        <v>45170</v>
      </c>
      <c r="D96" s="146">
        <v>1120012</v>
      </c>
      <c r="E96" s="138" t="s">
        <v>150</v>
      </c>
      <c r="F96" s="181">
        <v>1</v>
      </c>
      <c r="G96" s="158">
        <v>4550</v>
      </c>
      <c r="H96" s="158">
        <v>2275</v>
      </c>
      <c r="I96" s="179">
        <f t="shared" si="4"/>
        <v>2275</v>
      </c>
      <c r="J96" s="217"/>
      <c r="K96" s="160"/>
    </row>
    <row r="97" spans="1:14" ht="18" customHeight="1" x14ac:dyDescent="0.25">
      <c r="A97" s="196">
        <v>13</v>
      </c>
      <c r="B97" s="192" t="s">
        <v>107</v>
      </c>
      <c r="C97" s="164">
        <v>45170</v>
      </c>
      <c r="D97" s="194">
        <v>1120013</v>
      </c>
      <c r="E97" s="138" t="s">
        <v>150</v>
      </c>
      <c r="F97" s="195">
        <v>1</v>
      </c>
      <c r="G97" s="206">
        <v>4550</v>
      </c>
      <c r="H97" s="206">
        <v>2275</v>
      </c>
      <c r="I97" s="179">
        <f t="shared" si="4"/>
        <v>2275</v>
      </c>
      <c r="J97" s="217"/>
      <c r="K97" s="218"/>
    </row>
    <row r="98" spans="1:14" ht="30" x14ac:dyDescent="0.25">
      <c r="A98" s="240">
        <v>14</v>
      </c>
      <c r="B98" s="149" t="s">
        <v>109</v>
      </c>
      <c r="C98" s="164">
        <v>45170</v>
      </c>
      <c r="D98" s="146">
        <v>1120014</v>
      </c>
      <c r="E98" s="138" t="s">
        <v>150</v>
      </c>
      <c r="F98" s="157">
        <v>1</v>
      </c>
      <c r="G98" s="158">
        <v>1499</v>
      </c>
      <c r="H98" s="158">
        <v>749.5</v>
      </c>
      <c r="I98" s="158">
        <f t="shared" si="4"/>
        <v>749.5</v>
      </c>
      <c r="J98" s="160"/>
      <c r="K98" s="160"/>
    </row>
    <row r="99" spans="1:14" x14ac:dyDescent="0.25">
      <c r="A99" s="240">
        <v>15</v>
      </c>
      <c r="B99" s="57" t="s">
        <v>110</v>
      </c>
      <c r="C99" s="164">
        <v>45170</v>
      </c>
      <c r="D99" s="146">
        <v>1120015</v>
      </c>
      <c r="E99" s="138" t="s">
        <v>150</v>
      </c>
      <c r="F99" s="157">
        <v>1</v>
      </c>
      <c r="G99" s="158">
        <v>1750</v>
      </c>
      <c r="H99" s="158">
        <v>875</v>
      </c>
      <c r="I99" s="158">
        <f t="shared" si="4"/>
        <v>875</v>
      </c>
      <c r="J99" s="160"/>
      <c r="K99" s="160"/>
    </row>
    <row r="100" spans="1:14" x14ac:dyDescent="0.25">
      <c r="A100" s="240">
        <v>16</v>
      </c>
      <c r="B100" s="57" t="s">
        <v>110</v>
      </c>
      <c r="C100" s="164">
        <v>45170</v>
      </c>
      <c r="D100" s="146">
        <v>1120016</v>
      </c>
      <c r="E100" s="138" t="s">
        <v>150</v>
      </c>
      <c r="F100" s="157">
        <v>1</v>
      </c>
      <c r="G100" s="158">
        <v>1750</v>
      </c>
      <c r="H100" s="158">
        <v>875</v>
      </c>
      <c r="I100" s="158">
        <f t="shared" si="4"/>
        <v>875</v>
      </c>
      <c r="J100" s="160"/>
      <c r="K100" s="160"/>
    </row>
    <row r="101" spans="1:14" x14ac:dyDescent="0.25">
      <c r="A101" s="240">
        <v>17</v>
      </c>
      <c r="B101" s="57" t="s">
        <v>110</v>
      </c>
      <c r="C101" s="164">
        <v>45170</v>
      </c>
      <c r="D101" s="146">
        <v>1120017</v>
      </c>
      <c r="E101" s="138" t="s">
        <v>150</v>
      </c>
      <c r="F101" s="157">
        <v>1</v>
      </c>
      <c r="G101" s="158">
        <v>1750</v>
      </c>
      <c r="H101" s="158">
        <v>875</v>
      </c>
      <c r="I101" s="158">
        <f t="shared" si="4"/>
        <v>875</v>
      </c>
      <c r="J101" s="160"/>
      <c r="K101" s="160"/>
    </row>
    <row r="102" spans="1:14" x14ac:dyDescent="0.25">
      <c r="A102" s="240">
        <v>18</v>
      </c>
      <c r="B102" s="57" t="s">
        <v>111</v>
      </c>
      <c r="C102" s="164">
        <v>45200</v>
      </c>
      <c r="D102" s="146">
        <v>1120018</v>
      </c>
      <c r="E102" s="138" t="s">
        <v>150</v>
      </c>
      <c r="F102" s="157">
        <v>1</v>
      </c>
      <c r="G102" s="158">
        <v>5900</v>
      </c>
      <c r="H102" s="158">
        <v>2950</v>
      </c>
      <c r="I102" s="158">
        <f t="shared" si="4"/>
        <v>2950</v>
      </c>
      <c r="J102" s="160"/>
      <c r="K102" s="160"/>
    </row>
    <row r="103" spans="1:14" x14ac:dyDescent="0.25">
      <c r="A103" s="240">
        <v>19</v>
      </c>
      <c r="B103" s="57" t="s">
        <v>113</v>
      </c>
      <c r="C103" s="164">
        <v>45200</v>
      </c>
      <c r="D103" s="146">
        <v>1120019</v>
      </c>
      <c r="E103" s="138" t="s">
        <v>150</v>
      </c>
      <c r="F103" s="157">
        <v>1</v>
      </c>
      <c r="G103" s="158">
        <v>4499.25</v>
      </c>
      <c r="H103" s="158">
        <v>2249.63</v>
      </c>
      <c r="I103" s="158">
        <f t="shared" si="4"/>
        <v>2249.62</v>
      </c>
      <c r="J103" s="219"/>
      <c r="K103" s="219"/>
    </row>
    <row r="104" spans="1:14" x14ac:dyDescent="0.25">
      <c r="A104" s="240">
        <v>20</v>
      </c>
      <c r="B104" s="57" t="s">
        <v>107</v>
      </c>
      <c r="C104" s="164">
        <v>45323</v>
      </c>
      <c r="D104" s="146">
        <v>1120020</v>
      </c>
      <c r="E104" s="138" t="s">
        <v>150</v>
      </c>
      <c r="F104" s="157">
        <v>1</v>
      </c>
      <c r="G104" s="158">
        <v>4550</v>
      </c>
      <c r="H104" s="158">
        <v>2275</v>
      </c>
      <c r="I104" s="158">
        <f t="shared" si="4"/>
        <v>2275</v>
      </c>
      <c r="J104" s="160"/>
      <c r="K104" s="160"/>
    </row>
    <row r="105" spans="1:14" ht="30" x14ac:dyDescent="0.25">
      <c r="A105" s="240">
        <v>21</v>
      </c>
      <c r="B105" s="149" t="s">
        <v>115</v>
      </c>
      <c r="C105" s="164">
        <v>45383</v>
      </c>
      <c r="D105" s="146">
        <v>1120021</v>
      </c>
      <c r="E105" s="138" t="s">
        <v>150</v>
      </c>
      <c r="F105" s="157">
        <v>1</v>
      </c>
      <c r="G105" s="158">
        <v>1350</v>
      </c>
      <c r="H105" s="158">
        <v>675</v>
      </c>
      <c r="I105" s="158">
        <f t="shared" si="4"/>
        <v>675</v>
      </c>
      <c r="J105" s="160"/>
      <c r="K105" s="160"/>
    </row>
    <row r="106" spans="1:14" ht="30" x14ac:dyDescent="0.25">
      <c r="A106" s="240">
        <v>22</v>
      </c>
      <c r="B106" s="149" t="s">
        <v>117</v>
      </c>
      <c r="C106" s="164">
        <v>45383</v>
      </c>
      <c r="D106" s="146">
        <v>1120022</v>
      </c>
      <c r="E106" s="138" t="s">
        <v>150</v>
      </c>
      <c r="F106" s="157">
        <v>1</v>
      </c>
      <c r="G106" s="158">
        <v>1397</v>
      </c>
      <c r="H106" s="158">
        <v>698.5</v>
      </c>
      <c r="I106" s="158">
        <v>698.5</v>
      </c>
      <c r="J106" s="160"/>
      <c r="K106" s="161"/>
      <c r="L106" s="142"/>
      <c r="M106" s="142"/>
      <c r="N106" s="142"/>
    </row>
    <row r="107" spans="1:14" ht="30" x14ac:dyDescent="0.25">
      <c r="A107" s="240">
        <v>23</v>
      </c>
      <c r="B107" s="149" t="s">
        <v>138</v>
      </c>
      <c r="C107" s="164">
        <v>45383</v>
      </c>
      <c r="D107" s="146">
        <v>1120041</v>
      </c>
      <c r="E107" s="138" t="s">
        <v>150</v>
      </c>
      <c r="F107" s="157">
        <v>1</v>
      </c>
      <c r="G107" s="158">
        <v>1397</v>
      </c>
      <c r="H107" s="158">
        <v>698.5</v>
      </c>
      <c r="I107" s="158">
        <v>698.5</v>
      </c>
      <c r="J107" s="160"/>
      <c r="K107" s="161"/>
      <c r="L107" s="162"/>
      <c r="M107" s="162"/>
      <c r="N107" s="162"/>
    </row>
    <row r="108" spans="1:14" ht="30" x14ac:dyDescent="0.25">
      <c r="A108" s="240">
        <v>24</v>
      </c>
      <c r="B108" s="149" t="s">
        <v>139</v>
      </c>
      <c r="C108" s="164">
        <v>45383</v>
      </c>
      <c r="D108" s="146">
        <v>1120042</v>
      </c>
      <c r="E108" s="138" t="s">
        <v>150</v>
      </c>
      <c r="F108" s="157">
        <v>1</v>
      </c>
      <c r="G108" s="158">
        <v>1397</v>
      </c>
      <c r="H108" s="158">
        <v>698.5</v>
      </c>
      <c r="I108" s="158">
        <v>698.5</v>
      </c>
      <c r="J108" s="160"/>
      <c r="K108" s="163"/>
    </row>
    <row r="109" spans="1:14" ht="30" x14ac:dyDescent="0.25">
      <c r="A109" s="240">
        <v>25</v>
      </c>
      <c r="B109" s="149" t="s">
        <v>140</v>
      </c>
      <c r="C109" s="164">
        <v>45383</v>
      </c>
      <c r="D109" s="146">
        <v>1120043</v>
      </c>
      <c r="E109" s="138" t="s">
        <v>150</v>
      </c>
      <c r="F109" s="157">
        <v>1</v>
      </c>
      <c r="G109" s="158">
        <v>1397</v>
      </c>
      <c r="H109" s="158">
        <v>698.5</v>
      </c>
      <c r="I109" s="158">
        <v>698.5</v>
      </c>
      <c r="J109" s="160"/>
      <c r="K109" s="163"/>
    </row>
    <row r="110" spans="1:14" ht="30" x14ac:dyDescent="0.25">
      <c r="A110" s="240">
        <v>26</v>
      </c>
      <c r="B110" s="149" t="s">
        <v>141</v>
      </c>
      <c r="C110" s="164">
        <v>45383</v>
      </c>
      <c r="D110" s="146">
        <v>1120044</v>
      </c>
      <c r="E110" s="138" t="s">
        <v>150</v>
      </c>
      <c r="F110" s="157">
        <v>1</v>
      </c>
      <c r="G110" s="158">
        <v>1397</v>
      </c>
      <c r="H110" s="158">
        <v>698.5</v>
      </c>
      <c r="I110" s="158">
        <v>698.5</v>
      </c>
      <c r="J110" s="160"/>
      <c r="K110" s="163"/>
    </row>
    <row r="111" spans="1:14" ht="30" x14ac:dyDescent="0.25">
      <c r="A111" s="240">
        <v>27</v>
      </c>
      <c r="B111" s="149" t="s">
        <v>117</v>
      </c>
      <c r="C111" s="164">
        <v>45474</v>
      </c>
      <c r="D111" s="146">
        <v>1120023</v>
      </c>
      <c r="E111" s="138" t="s">
        <v>150</v>
      </c>
      <c r="F111" s="157">
        <v>1</v>
      </c>
      <c r="G111" s="158">
        <v>1397</v>
      </c>
      <c r="H111" s="158">
        <v>698.5</v>
      </c>
      <c r="I111" s="158">
        <f>SUM(G111-H111)</f>
        <v>698.5</v>
      </c>
      <c r="J111" s="160"/>
      <c r="K111" s="163"/>
    </row>
    <row r="112" spans="1:14" ht="30" x14ac:dyDescent="0.25">
      <c r="A112" s="240">
        <v>28</v>
      </c>
      <c r="B112" s="149" t="s">
        <v>119</v>
      </c>
      <c r="C112" s="164">
        <v>45474</v>
      </c>
      <c r="D112" s="146">
        <v>1120024</v>
      </c>
      <c r="E112" s="138" t="s">
        <v>150</v>
      </c>
      <c r="F112" s="157">
        <v>1</v>
      </c>
      <c r="G112" s="158">
        <v>9497</v>
      </c>
      <c r="H112" s="158">
        <v>4748.5</v>
      </c>
      <c r="I112" s="158">
        <f>SUM(G112-H112)</f>
        <v>4748.5</v>
      </c>
      <c r="J112" s="160"/>
      <c r="K112" s="163"/>
    </row>
    <row r="113" spans="1:11" ht="18" customHeight="1" x14ac:dyDescent="0.25">
      <c r="A113" s="240">
        <v>29</v>
      </c>
      <c r="B113" s="149" t="s">
        <v>135</v>
      </c>
      <c r="C113" s="164">
        <v>45611</v>
      </c>
      <c r="D113" s="146">
        <v>1120025</v>
      </c>
      <c r="E113" s="138" t="s">
        <v>150</v>
      </c>
      <c r="F113" s="157">
        <v>1</v>
      </c>
      <c r="G113" s="158">
        <v>4699</v>
      </c>
      <c r="H113" s="158">
        <v>2349.5</v>
      </c>
      <c r="I113" s="158">
        <v>2349.5</v>
      </c>
      <c r="J113" s="165"/>
      <c r="K113" s="140"/>
    </row>
    <row r="114" spans="1:11" ht="18" customHeight="1" x14ac:dyDescent="0.25">
      <c r="A114" s="240">
        <v>30</v>
      </c>
      <c r="B114" s="149" t="s">
        <v>135</v>
      </c>
      <c r="C114" s="164">
        <v>45611</v>
      </c>
      <c r="D114" s="146">
        <v>1120026</v>
      </c>
      <c r="E114" s="138" t="s">
        <v>150</v>
      </c>
      <c r="F114" s="157">
        <v>1</v>
      </c>
      <c r="G114" s="158">
        <v>4699</v>
      </c>
      <c r="H114" s="158">
        <v>2349.5</v>
      </c>
      <c r="I114" s="158">
        <v>2349.5</v>
      </c>
      <c r="J114" s="165"/>
      <c r="K114" s="140"/>
    </row>
    <row r="115" spans="1:11" ht="18" customHeight="1" x14ac:dyDescent="0.25">
      <c r="A115" s="240">
        <v>31</v>
      </c>
      <c r="B115" s="149" t="s">
        <v>135</v>
      </c>
      <c r="C115" s="164">
        <v>45611</v>
      </c>
      <c r="D115" s="146">
        <v>1120027</v>
      </c>
      <c r="E115" s="138" t="s">
        <v>150</v>
      </c>
      <c r="F115" s="157">
        <v>1</v>
      </c>
      <c r="G115" s="158">
        <v>4699</v>
      </c>
      <c r="H115" s="158">
        <v>2349.5</v>
      </c>
      <c r="I115" s="158">
        <v>2349.5</v>
      </c>
      <c r="J115" s="165"/>
      <c r="K115" s="140"/>
    </row>
    <row r="116" spans="1:11" ht="18" customHeight="1" x14ac:dyDescent="0.25">
      <c r="A116" s="240">
        <v>32</v>
      </c>
      <c r="B116" s="149" t="s">
        <v>135</v>
      </c>
      <c r="C116" s="164">
        <v>45611</v>
      </c>
      <c r="D116" s="146">
        <v>1120028</v>
      </c>
      <c r="E116" s="138" t="s">
        <v>150</v>
      </c>
      <c r="F116" s="157">
        <v>1</v>
      </c>
      <c r="G116" s="158">
        <v>4699</v>
      </c>
      <c r="H116" s="158">
        <v>2349.5</v>
      </c>
      <c r="I116" s="158">
        <v>2349.5</v>
      </c>
      <c r="J116" s="165"/>
      <c r="K116" s="140"/>
    </row>
    <row r="117" spans="1:11" ht="18" customHeight="1" x14ac:dyDescent="0.25">
      <c r="A117" s="240">
        <v>33</v>
      </c>
      <c r="B117" s="149" t="s">
        <v>135</v>
      </c>
      <c r="C117" s="164">
        <v>45611</v>
      </c>
      <c r="D117" s="146">
        <v>1120029</v>
      </c>
      <c r="E117" s="138" t="s">
        <v>150</v>
      </c>
      <c r="F117" s="157">
        <v>1</v>
      </c>
      <c r="G117" s="158">
        <v>4699</v>
      </c>
      <c r="H117" s="158">
        <v>2349.5</v>
      </c>
      <c r="I117" s="158">
        <v>2349.5</v>
      </c>
      <c r="J117" s="165"/>
      <c r="K117" s="140"/>
    </row>
    <row r="118" spans="1:11" ht="18" customHeight="1" x14ac:dyDescent="0.25">
      <c r="A118" s="240">
        <v>34</v>
      </c>
      <c r="B118" s="149" t="s">
        <v>135</v>
      </c>
      <c r="C118" s="164">
        <v>45611</v>
      </c>
      <c r="D118" s="146">
        <v>1120030</v>
      </c>
      <c r="E118" s="138" t="s">
        <v>150</v>
      </c>
      <c r="F118" s="157">
        <v>1</v>
      </c>
      <c r="G118" s="158">
        <v>4699</v>
      </c>
      <c r="H118" s="158">
        <v>2349.5</v>
      </c>
      <c r="I118" s="158">
        <v>2349.5</v>
      </c>
      <c r="J118" s="165"/>
      <c r="K118" s="140"/>
    </row>
    <row r="119" spans="1:11" ht="18" customHeight="1" x14ac:dyDescent="0.25">
      <c r="A119" s="240">
        <v>35</v>
      </c>
      <c r="B119" s="149" t="s">
        <v>135</v>
      </c>
      <c r="C119" s="164">
        <v>45611</v>
      </c>
      <c r="D119" s="146">
        <v>1120031</v>
      </c>
      <c r="E119" s="138" t="s">
        <v>150</v>
      </c>
      <c r="F119" s="157">
        <v>1</v>
      </c>
      <c r="G119" s="158">
        <v>4699</v>
      </c>
      <c r="H119" s="158">
        <v>2349.5</v>
      </c>
      <c r="I119" s="158">
        <v>2349.5</v>
      </c>
      <c r="J119" s="165"/>
      <c r="K119" s="140"/>
    </row>
    <row r="120" spans="1:11" ht="18" customHeight="1" x14ac:dyDescent="0.25">
      <c r="A120" s="240">
        <v>36</v>
      </c>
      <c r="B120" s="149" t="s">
        <v>135</v>
      </c>
      <c r="C120" s="164">
        <v>45611</v>
      </c>
      <c r="D120" s="146">
        <v>1120032</v>
      </c>
      <c r="E120" s="138" t="s">
        <v>150</v>
      </c>
      <c r="F120" s="157">
        <v>1</v>
      </c>
      <c r="G120" s="158">
        <v>4699</v>
      </c>
      <c r="H120" s="158">
        <v>2349.5</v>
      </c>
      <c r="I120" s="158">
        <v>2349.5</v>
      </c>
      <c r="J120" s="165"/>
      <c r="K120" s="140"/>
    </row>
    <row r="121" spans="1:11" ht="18" customHeight="1" x14ac:dyDescent="0.25">
      <c r="A121" s="240">
        <v>37</v>
      </c>
      <c r="B121" s="149" t="s">
        <v>135</v>
      </c>
      <c r="C121" s="164">
        <v>45611</v>
      </c>
      <c r="D121" s="146">
        <v>1120033</v>
      </c>
      <c r="E121" s="138" t="s">
        <v>150</v>
      </c>
      <c r="F121" s="157">
        <v>1</v>
      </c>
      <c r="G121" s="158">
        <v>4699</v>
      </c>
      <c r="H121" s="158">
        <v>2349.5</v>
      </c>
      <c r="I121" s="158">
        <v>2349.5</v>
      </c>
      <c r="J121" s="165"/>
      <c r="K121" s="140"/>
    </row>
    <row r="122" spans="1:11" ht="18" customHeight="1" x14ac:dyDescent="0.25">
      <c r="A122" s="240">
        <v>38</v>
      </c>
      <c r="B122" s="149" t="s">
        <v>135</v>
      </c>
      <c r="C122" s="164">
        <v>45611</v>
      </c>
      <c r="D122" s="146">
        <v>1120034</v>
      </c>
      <c r="E122" s="138" t="s">
        <v>150</v>
      </c>
      <c r="F122" s="157">
        <v>1</v>
      </c>
      <c r="G122" s="158">
        <v>4699</v>
      </c>
      <c r="H122" s="158">
        <v>2349.5</v>
      </c>
      <c r="I122" s="158">
        <v>2349.5</v>
      </c>
      <c r="J122" s="165"/>
      <c r="K122" s="140"/>
    </row>
    <row r="123" spans="1:11" ht="18" customHeight="1" x14ac:dyDescent="0.25">
      <c r="A123" s="240">
        <v>39</v>
      </c>
      <c r="B123" s="149" t="s">
        <v>135</v>
      </c>
      <c r="C123" s="164">
        <v>45611</v>
      </c>
      <c r="D123" s="146">
        <v>1120035</v>
      </c>
      <c r="E123" s="138" t="s">
        <v>150</v>
      </c>
      <c r="F123" s="157">
        <v>1</v>
      </c>
      <c r="G123" s="158">
        <v>4699</v>
      </c>
      <c r="H123" s="158">
        <v>2349.5</v>
      </c>
      <c r="I123" s="158">
        <v>2349.5</v>
      </c>
      <c r="J123" s="165"/>
      <c r="K123" s="140"/>
    </row>
    <row r="124" spans="1:11" ht="18" customHeight="1" x14ac:dyDescent="0.25">
      <c r="A124" s="240">
        <v>40</v>
      </c>
      <c r="B124" s="149" t="s">
        <v>135</v>
      </c>
      <c r="C124" s="164">
        <v>45611</v>
      </c>
      <c r="D124" s="146">
        <v>1120036</v>
      </c>
      <c r="E124" s="138" t="s">
        <v>150</v>
      </c>
      <c r="F124" s="157">
        <v>1</v>
      </c>
      <c r="G124" s="158">
        <v>4699</v>
      </c>
      <c r="H124" s="158">
        <v>2349.5</v>
      </c>
      <c r="I124" s="158">
        <v>2349.5</v>
      </c>
      <c r="J124" s="165"/>
      <c r="K124" s="140"/>
    </row>
    <row r="125" spans="1:11" ht="18" customHeight="1" x14ac:dyDescent="0.25">
      <c r="A125" s="240">
        <v>41</v>
      </c>
      <c r="B125" s="149" t="s">
        <v>135</v>
      </c>
      <c r="C125" s="164">
        <v>45611</v>
      </c>
      <c r="D125" s="146">
        <v>1120037</v>
      </c>
      <c r="E125" s="138" t="s">
        <v>150</v>
      </c>
      <c r="F125" s="157">
        <v>1</v>
      </c>
      <c r="G125" s="158">
        <v>4699</v>
      </c>
      <c r="H125" s="158">
        <v>2349.5</v>
      </c>
      <c r="I125" s="158">
        <v>2349.5</v>
      </c>
      <c r="J125" s="165"/>
      <c r="K125" s="140"/>
    </row>
    <row r="126" spans="1:11" ht="18" customHeight="1" x14ac:dyDescent="0.25">
      <c r="A126" s="240">
        <v>42</v>
      </c>
      <c r="B126" s="149" t="s">
        <v>135</v>
      </c>
      <c r="C126" s="164">
        <v>45611</v>
      </c>
      <c r="D126" s="146">
        <v>1120038</v>
      </c>
      <c r="E126" s="138" t="s">
        <v>150</v>
      </c>
      <c r="F126" s="157">
        <v>1</v>
      </c>
      <c r="G126" s="158">
        <v>4699</v>
      </c>
      <c r="H126" s="158">
        <v>2349.5</v>
      </c>
      <c r="I126" s="158">
        <v>2349.5</v>
      </c>
      <c r="J126" s="165"/>
      <c r="K126" s="140"/>
    </row>
    <row r="127" spans="1:11" ht="18" customHeight="1" x14ac:dyDescent="0.25">
      <c r="A127" s="240">
        <v>43</v>
      </c>
      <c r="B127" s="149" t="s">
        <v>135</v>
      </c>
      <c r="C127" s="164">
        <v>45611</v>
      </c>
      <c r="D127" s="146">
        <v>1120039</v>
      </c>
      <c r="E127" s="138" t="s">
        <v>150</v>
      </c>
      <c r="F127" s="157">
        <v>1</v>
      </c>
      <c r="G127" s="158">
        <v>4699</v>
      </c>
      <c r="H127" s="158">
        <v>2349.5</v>
      </c>
      <c r="I127" s="158">
        <v>2349.5</v>
      </c>
      <c r="J127" s="165"/>
      <c r="K127" s="140"/>
    </row>
    <row r="128" spans="1:11" ht="18" customHeight="1" x14ac:dyDescent="0.25">
      <c r="A128" s="240">
        <v>44</v>
      </c>
      <c r="B128" s="149" t="s">
        <v>136</v>
      </c>
      <c r="C128" s="164">
        <v>45611</v>
      </c>
      <c r="D128" s="146">
        <v>1120040</v>
      </c>
      <c r="E128" s="138" t="s">
        <v>150</v>
      </c>
      <c r="F128" s="157">
        <v>1</v>
      </c>
      <c r="G128" s="158">
        <v>13451</v>
      </c>
      <c r="H128" s="158">
        <v>6725.5</v>
      </c>
      <c r="I128" s="158">
        <v>6725.5</v>
      </c>
      <c r="J128" s="165"/>
      <c r="K128" s="140"/>
    </row>
    <row r="129" spans="1:9" ht="32.25" customHeight="1" x14ac:dyDescent="0.25">
      <c r="A129" s="331" t="s">
        <v>201</v>
      </c>
      <c r="B129" s="332"/>
      <c r="C129" s="233" t="s">
        <v>196</v>
      </c>
      <c r="D129" s="233" t="s">
        <v>196</v>
      </c>
      <c r="E129" s="233" t="s">
        <v>196</v>
      </c>
      <c r="F129" s="141">
        <f>F84</f>
        <v>44</v>
      </c>
      <c r="G129" s="239">
        <f>G84</f>
        <v>194048.25</v>
      </c>
      <c r="H129" s="239">
        <f>H84</f>
        <v>97024.13</v>
      </c>
      <c r="I129" s="239">
        <f>I84</f>
        <v>97024.12</v>
      </c>
    </row>
    <row r="130" spans="1:9" x14ac:dyDescent="0.25">
      <c r="A130" s="321" t="s">
        <v>159</v>
      </c>
      <c r="B130" s="322"/>
      <c r="C130" s="322"/>
      <c r="D130" s="322"/>
      <c r="E130" s="323"/>
      <c r="F130" s="145">
        <f>F129+F82</f>
        <v>109</v>
      </c>
      <c r="G130" s="61">
        <f>G129+G82</f>
        <v>4067756.17</v>
      </c>
      <c r="H130" s="61">
        <f>H129+H82</f>
        <v>1481390.4299999997</v>
      </c>
      <c r="I130" s="61">
        <f>I129+I82</f>
        <v>2586365.7400000002</v>
      </c>
    </row>
    <row r="132" spans="1:9" x14ac:dyDescent="0.25">
      <c r="G132" s="159"/>
      <c r="H132" s="159"/>
    </row>
    <row r="133" spans="1:9" x14ac:dyDescent="0.25">
      <c r="A133" s="2" t="s">
        <v>229</v>
      </c>
      <c r="F133" s="315" t="s">
        <v>230</v>
      </c>
      <c r="G133" s="315"/>
    </row>
    <row r="134" spans="1:9" x14ac:dyDescent="0.25">
      <c r="A134" s="2" t="s">
        <v>205</v>
      </c>
      <c r="G134" s="159"/>
      <c r="H134" s="159"/>
      <c r="I134" s="159"/>
    </row>
    <row r="135" spans="1:9" x14ac:dyDescent="0.25">
      <c r="A135" s="2" t="s">
        <v>206</v>
      </c>
      <c r="F135" s="315" t="s">
        <v>209</v>
      </c>
      <c r="G135" s="315"/>
      <c r="H135" s="315"/>
      <c r="I135" s="315"/>
    </row>
    <row r="136" spans="1:9" x14ac:dyDescent="0.25">
      <c r="A136" s="2" t="s">
        <v>207</v>
      </c>
      <c r="F136" s="315" t="s">
        <v>210</v>
      </c>
      <c r="G136" s="315"/>
      <c r="H136" s="315"/>
      <c r="I136" s="315"/>
    </row>
    <row r="137" spans="1:9" x14ac:dyDescent="0.25">
      <c r="A137" s="2" t="s">
        <v>208</v>
      </c>
    </row>
    <row r="139" spans="1:9" x14ac:dyDescent="0.25">
      <c r="A139" s="2" t="s">
        <v>211</v>
      </c>
      <c r="F139" s="315" t="s">
        <v>212</v>
      </c>
      <c r="G139" s="315"/>
      <c r="H139" s="315"/>
      <c r="I139" s="315"/>
    </row>
    <row r="142" spans="1:9" x14ac:dyDescent="0.25">
      <c r="A142" s="2" t="s">
        <v>213</v>
      </c>
    </row>
    <row r="143" spans="1:9" x14ac:dyDescent="0.25">
      <c r="A143" s="2" t="s">
        <v>214</v>
      </c>
    </row>
    <row r="144" spans="1:9" x14ac:dyDescent="0.25">
      <c r="A144" s="2" t="s">
        <v>215</v>
      </c>
    </row>
    <row r="145" spans="1:9" x14ac:dyDescent="0.25">
      <c r="A145" s="2" t="s">
        <v>216</v>
      </c>
      <c r="F145" s="345" t="s">
        <v>217</v>
      </c>
      <c r="G145" s="345"/>
      <c r="H145" s="345"/>
      <c r="I145" s="345"/>
    </row>
    <row r="147" spans="1:9" x14ac:dyDescent="0.25">
      <c r="A147" s="2" t="s">
        <v>218</v>
      </c>
    </row>
    <row r="148" spans="1:9" x14ac:dyDescent="0.25">
      <c r="A148" s="2" t="s">
        <v>219</v>
      </c>
    </row>
    <row r="149" spans="1:9" x14ac:dyDescent="0.25">
      <c r="A149" s="2" t="s">
        <v>220</v>
      </c>
      <c r="B149" s="2" t="s">
        <v>231</v>
      </c>
      <c r="F149" s="345" t="s">
        <v>232</v>
      </c>
      <c r="G149" s="345"/>
      <c r="H149" s="345"/>
      <c r="I149" s="345"/>
    </row>
    <row r="151" spans="1:9" x14ac:dyDescent="0.25">
      <c r="A151" s="2" t="s">
        <v>221</v>
      </c>
    </row>
    <row r="152" spans="1:9" x14ac:dyDescent="0.25">
      <c r="A152" s="2" t="s">
        <v>222</v>
      </c>
      <c r="B152" s="2" t="s">
        <v>231</v>
      </c>
      <c r="F152" s="345" t="s">
        <v>233</v>
      </c>
      <c r="G152" s="345"/>
      <c r="H152" s="345"/>
      <c r="I152" s="345"/>
    </row>
    <row r="154" spans="1:9" x14ac:dyDescent="0.25">
      <c r="A154" s="2" t="s">
        <v>223</v>
      </c>
      <c r="F154" s="344" t="s">
        <v>235</v>
      </c>
      <c r="G154" s="344"/>
      <c r="H154" s="344"/>
      <c r="I154" s="344"/>
    </row>
    <row r="155" spans="1:9" x14ac:dyDescent="0.25">
      <c r="A155" s="2" t="s">
        <v>234</v>
      </c>
      <c r="F155" s="344"/>
      <c r="G155" s="344"/>
      <c r="H155" s="344"/>
      <c r="I155" s="344"/>
    </row>
    <row r="157" spans="1:9" x14ac:dyDescent="0.25">
      <c r="A157" s="2" t="s">
        <v>224</v>
      </c>
    </row>
    <row r="158" spans="1:9" x14ac:dyDescent="0.25">
      <c r="A158" s="2" t="s">
        <v>225</v>
      </c>
      <c r="B158" s="2" t="s">
        <v>236</v>
      </c>
      <c r="F158" s="344" t="s">
        <v>237</v>
      </c>
      <c r="G158" s="344"/>
      <c r="H158" s="344"/>
      <c r="I158" s="344"/>
    </row>
    <row r="159" spans="1:9" x14ac:dyDescent="0.25">
      <c r="F159" s="344" t="s">
        <v>239</v>
      </c>
      <c r="G159" s="344"/>
      <c r="H159" s="344"/>
      <c r="I159" s="344"/>
    </row>
    <row r="160" spans="1:9" x14ac:dyDescent="0.25">
      <c r="A160" s="2" t="s">
        <v>238</v>
      </c>
      <c r="F160" s="344"/>
      <c r="G160" s="344"/>
      <c r="H160" s="344"/>
      <c r="I160" s="344"/>
    </row>
    <row r="162" spans="1:9" x14ac:dyDescent="0.25">
      <c r="A162" s="2" t="s">
        <v>226</v>
      </c>
      <c r="F162" s="344" t="s">
        <v>228</v>
      </c>
      <c r="G162" s="344"/>
      <c r="H162" s="344"/>
      <c r="I162" s="344"/>
    </row>
    <row r="163" spans="1:9" x14ac:dyDescent="0.25">
      <c r="A163" s="2" t="s">
        <v>227</v>
      </c>
      <c r="F163" s="344"/>
      <c r="G163" s="344"/>
      <c r="H163" s="344"/>
      <c r="I163" s="344"/>
    </row>
    <row r="164" spans="1:9" x14ac:dyDescent="0.25">
      <c r="A164" s="2" t="s">
        <v>205</v>
      </c>
    </row>
  </sheetData>
  <mergeCells count="30">
    <mergeCell ref="F154:I155"/>
    <mergeCell ref="F158:I158"/>
    <mergeCell ref="F159:I160"/>
    <mergeCell ref="F162:I163"/>
    <mergeCell ref="F145:I145"/>
    <mergeCell ref="F149:I149"/>
    <mergeCell ref="F152:I152"/>
    <mergeCell ref="F1:I1"/>
    <mergeCell ref="A3:I4"/>
    <mergeCell ref="F133:G133"/>
    <mergeCell ref="F135:I135"/>
    <mergeCell ref="F136:I136"/>
    <mergeCell ref="A59:A61"/>
    <mergeCell ref="D59:D61"/>
    <mergeCell ref="F139:I139"/>
    <mergeCell ref="A83:I83"/>
    <mergeCell ref="F2:I2"/>
    <mergeCell ref="A82:C82"/>
    <mergeCell ref="A130:E130"/>
    <mergeCell ref="F59:F61"/>
    <mergeCell ref="A63:A65"/>
    <mergeCell ref="D63:D65"/>
    <mergeCell ref="F63:F65"/>
    <mergeCell ref="A8:I8"/>
    <mergeCell ref="A129:B129"/>
    <mergeCell ref="A70:D70"/>
    <mergeCell ref="A9:D9"/>
    <mergeCell ref="A14:D14"/>
    <mergeCell ref="A24:D24"/>
    <mergeCell ref="A58:D58"/>
  </mergeCells>
  <pageMargins left="1.0629921259842521" right="0.19685039370078741" top="0.59055118110236227" bottom="0.59055118110236227" header="0.31496062992125984" footer="0.31496062992125984"/>
  <pageSetup paperSize="9" scale="73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2"/>
  <sheetViews>
    <sheetView topLeftCell="A216" workbookViewId="0">
      <selection activeCell="A3" sqref="A3:H4"/>
    </sheetView>
  </sheetViews>
  <sheetFormatPr defaultRowHeight="15" x14ac:dyDescent="0.25"/>
  <cols>
    <col min="1" max="1" width="6.28515625" style="230" customWidth="1"/>
    <col min="2" max="2" width="12.7109375" style="228" customWidth="1"/>
    <col min="3" max="3" width="43.28515625" style="232" customWidth="1"/>
    <col min="4" max="4" width="9.140625" style="230"/>
    <col min="5" max="5" width="11.85546875" style="228" customWidth="1"/>
    <col min="6" max="6" width="12.5703125" style="230" customWidth="1"/>
    <col min="7" max="7" width="11.28515625" style="230" bestFit="1" customWidth="1"/>
    <col min="8" max="8" width="12.28515625" style="228" customWidth="1"/>
    <col min="9" max="16384" width="9.140625" style="230"/>
  </cols>
  <sheetData>
    <row r="1" spans="1:14" s="2" customFormat="1" ht="15.75" x14ac:dyDescent="0.25">
      <c r="E1" s="342" t="s">
        <v>241</v>
      </c>
      <c r="F1" s="342"/>
      <c r="G1" s="342"/>
      <c r="H1" s="342"/>
      <c r="I1" s="132"/>
      <c r="L1" s="147"/>
      <c r="M1" s="147"/>
      <c r="N1" s="147"/>
    </row>
    <row r="2" spans="1:14" s="2" customFormat="1" ht="65.25" customHeight="1" x14ac:dyDescent="0.25">
      <c r="E2" s="319" t="s">
        <v>242</v>
      </c>
      <c r="F2" s="319"/>
      <c r="G2" s="319"/>
      <c r="H2" s="319"/>
      <c r="I2" s="241"/>
      <c r="L2" s="147"/>
      <c r="M2" s="147"/>
      <c r="N2" s="147"/>
    </row>
    <row r="3" spans="1:14" s="2" customFormat="1" ht="30" customHeight="1" x14ac:dyDescent="0.25">
      <c r="A3" s="343" t="s">
        <v>240</v>
      </c>
      <c r="B3" s="343"/>
      <c r="C3" s="343"/>
      <c r="D3" s="343"/>
      <c r="E3" s="343"/>
      <c r="F3" s="343"/>
      <c r="G3" s="343"/>
      <c r="H3" s="343"/>
      <c r="I3" s="147"/>
      <c r="L3" s="147"/>
      <c r="M3" s="147"/>
      <c r="N3" s="147"/>
    </row>
    <row r="4" spans="1:14" s="2" customFormat="1" ht="15" customHeight="1" x14ac:dyDescent="0.25">
      <c r="A4" s="343"/>
      <c r="B4" s="343"/>
      <c r="C4" s="343"/>
      <c r="D4" s="343"/>
      <c r="E4" s="343"/>
      <c r="F4" s="343"/>
      <c r="G4" s="343"/>
      <c r="H4" s="343"/>
      <c r="I4" s="147"/>
      <c r="J4" s="147"/>
      <c r="K4" s="147"/>
    </row>
    <row r="5" spans="1:14" s="2" customFormat="1" ht="12.75" customHeight="1" x14ac:dyDescent="0.25">
      <c r="A5" s="275"/>
      <c r="B5" s="275"/>
      <c r="C5" s="275"/>
      <c r="D5" s="275"/>
      <c r="E5" s="275"/>
      <c r="F5" s="275"/>
      <c r="G5" s="275"/>
      <c r="H5" s="275"/>
      <c r="I5" s="147"/>
      <c r="J5" s="147"/>
      <c r="K5" s="147"/>
    </row>
    <row r="6" spans="1:14" s="2" customFormat="1" ht="58.5" customHeight="1" x14ac:dyDescent="0.25">
      <c r="A6" s="172" t="s">
        <v>2</v>
      </c>
      <c r="B6" s="172" t="s">
        <v>160</v>
      </c>
      <c r="C6" s="172" t="s">
        <v>152</v>
      </c>
      <c r="D6" s="172" t="s">
        <v>149</v>
      </c>
      <c r="E6" s="277" t="s">
        <v>195</v>
      </c>
      <c r="F6" s="172" t="s">
        <v>161</v>
      </c>
      <c r="G6" s="172" t="s">
        <v>162</v>
      </c>
      <c r="H6" s="172" t="s">
        <v>163</v>
      </c>
      <c r="I6" s="147"/>
      <c r="J6" s="147"/>
      <c r="K6" s="147"/>
    </row>
    <row r="7" spans="1:14" s="2" customFormat="1" ht="15.75" x14ac:dyDescent="0.25">
      <c r="A7" s="278">
        <v>1</v>
      </c>
      <c r="B7" s="278">
        <v>2</v>
      </c>
      <c r="C7" s="278">
        <v>3</v>
      </c>
      <c r="D7" s="278">
        <v>4</v>
      </c>
      <c r="E7" s="278">
        <v>5</v>
      </c>
      <c r="F7" s="278">
        <v>6</v>
      </c>
      <c r="G7" s="278">
        <v>7</v>
      </c>
      <c r="H7" s="278">
        <v>8</v>
      </c>
      <c r="I7" s="147"/>
      <c r="J7" s="147"/>
      <c r="K7" s="147"/>
    </row>
    <row r="8" spans="1:14" s="2" customFormat="1" ht="20.25" customHeight="1" x14ac:dyDescent="0.25">
      <c r="A8" s="346" t="s">
        <v>169</v>
      </c>
      <c r="B8" s="347"/>
      <c r="C8" s="347"/>
      <c r="D8" s="348"/>
      <c r="E8" s="279">
        <v>30</v>
      </c>
      <c r="F8" s="280"/>
      <c r="G8" s="281">
        <v>65700</v>
      </c>
      <c r="H8" s="279"/>
    </row>
    <row r="9" spans="1:14" s="286" customFormat="1" ht="15.75" x14ac:dyDescent="0.25">
      <c r="A9" s="282"/>
      <c r="B9" s="283">
        <v>201</v>
      </c>
      <c r="C9" s="282" t="s">
        <v>164</v>
      </c>
      <c r="D9" s="284" t="s">
        <v>150</v>
      </c>
      <c r="E9" s="285" t="s">
        <v>165</v>
      </c>
      <c r="F9" s="166">
        <v>2500</v>
      </c>
      <c r="G9" s="166">
        <f>E9*F9</f>
        <v>50000</v>
      </c>
      <c r="H9" s="285" t="s">
        <v>181</v>
      </c>
    </row>
    <row r="10" spans="1:14" s="286" customFormat="1" ht="15.75" x14ac:dyDescent="0.25">
      <c r="A10" s="282"/>
      <c r="B10" s="283">
        <v>201</v>
      </c>
      <c r="C10" s="282" t="s">
        <v>166</v>
      </c>
      <c r="D10" s="284" t="s">
        <v>150</v>
      </c>
      <c r="E10" s="285" t="s">
        <v>167</v>
      </c>
      <c r="F10" s="166">
        <v>1570</v>
      </c>
      <c r="G10" s="166">
        <v>15700</v>
      </c>
      <c r="H10" s="285" t="s">
        <v>180</v>
      </c>
    </row>
    <row r="11" spans="1:14" s="2" customFormat="1" ht="22.5" customHeight="1" x14ac:dyDescent="0.25">
      <c r="A11" s="346" t="s">
        <v>168</v>
      </c>
      <c r="B11" s="347"/>
      <c r="C11" s="347"/>
      <c r="D11" s="348"/>
      <c r="E11" s="279">
        <v>1190</v>
      </c>
      <c r="F11" s="280"/>
      <c r="G11" s="281">
        <v>49486.5</v>
      </c>
      <c r="H11" s="287"/>
    </row>
    <row r="12" spans="1:14" s="286" customFormat="1" ht="15.75" x14ac:dyDescent="0.25">
      <c r="A12" s="282"/>
      <c r="B12" s="283">
        <v>203</v>
      </c>
      <c r="C12" s="288" t="s">
        <v>246</v>
      </c>
      <c r="D12" s="284" t="s">
        <v>170</v>
      </c>
      <c r="E12" s="289" t="s">
        <v>173</v>
      </c>
      <c r="F12" s="290">
        <v>40.833333330000002</v>
      </c>
      <c r="G12" s="166">
        <f>E12*F12</f>
        <v>4083.333333</v>
      </c>
      <c r="H12" s="285" t="s">
        <v>180</v>
      </c>
      <c r="J12" s="147"/>
    </row>
    <row r="13" spans="1:14" s="286" customFormat="1" ht="15.75" x14ac:dyDescent="0.25">
      <c r="A13" s="282"/>
      <c r="B13" s="283">
        <v>203</v>
      </c>
      <c r="C13" s="288" t="s">
        <v>246</v>
      </c>
      <c r="D13" s="284" t="s">
        <v>170</v>
      </c>
      <c r="E13" s="289" t="s">
        <v>171</v>
      </c>
      <c r="F13" s="290">
        <v>41.516666000000001</v>
      </c>
      <c r="G13" s="281">
        <f>E13*F13</f>
        <v>3736.4999400000002</v>
      </c>
      <c r="H13" s="285" t="s">
        <v>147</v>
      </c>
    </row>
    <row r="14" spans="1:14" s="286" customFormat="1" ht="15.75" x14ac:dyDescent="0.25">
      <c r="A14" s="282"/>
      <c r="B14" s="283">
        <v>203</v>
      </c>
      <c r="C14" s="291" t="s">
        <v>247</v>
      </c>
      <c r="D14" s="284" t="s">
        <v>170</v>
      </c>
      <c r="E14" s="289" t="s">
        <v>172</v>
      </c>
      <c r="F14" s="290">
        <v>41.6666667</v>
      </c>
      <c r="G14" s="166">
        <f>E14*F14</f>
        <v>41666.666700000002</v>
      </c>
      <c r="H14" s="285" t="s">
        <v>180</v>
      </c>
    </row>
    <row r="15" spans="1:14" s="2" customFormat="1" ht="19.5" customHeight="1" x14ac:dyDescent="0.25">
      <c r="A15" s="346" t="s">
        <v>174</v>
      </c>
      <c r="B15" s="347"/>
      <c r="C15" s="347"/>
      <c r="D15" s="348"/>
      <c r="E15" s="287">
        <f>E16+E17</f>
        <v>54.5</v>
      </c>
      <c r="F15" s="280"/>
      <c r="G15" s="281">
        <f>G16+G17</f>
        <v>29975</v>
      </c>
      <c r="H15" s="287"/>
    </row>
    <row r="16" spans="1:14" s="286" customFormat="1" ht="15.75" x14ac:dyDescent="0.25">
      <c r="A16" s="282"/>
      <c r="B16" s="283">
        <v>205</v>
      </c>
      <c r="C16" s="288" t="s">
        <v>175</v>
      </c>
      <c r="D16" s="284"/>
      <c r="E16" s="285" t="s">
        <v>176</v>
      </c>
      <c r="F16" s="292">
        <v>550</v>
      </c>
      <c r="G16" s="166">
        <f>E16*F16</f>
        <v>14355</v>
      </c>
      <c r="H16" s="293" t="s">
        <v>182</v>
      </c>
    </row>
    <row r="17" spans="1:8" s="286" customFormat="1" ht="15.75" x14ac:dyDescent="0.25">
      <c r="A17" s="282"/>
      <c r="B17" s="283">
        <v>205</v>
      </c>
      <c r="C17" s="288" t="s">
        <v>177</v>
      </c>
      <c r="D17" s="284" t="s">
        <v>178</v>
      </c>
      <c r="E17" s="285" t="s">
        <v>179</v>
      </c>
      <c r="F17" s="292">
        <v>550</v>
      </c>
      <c r="G17" s="166">
        <f>E17*F17</f>
        <v>15620</v>
      </c>
      <c r="H17" s="285" t="s">
        <v>183</v>
      </c>
    </row>
    <row r="18" spans="1:8" s="2" customFormat="1" ht="19.5" customHeight="1" x14ac:dyDescent="0.25">
      <c r="A18" s="346" t="s">
        <v>184</v>
      </c>
      <c r="B18" s="347"/>
      <c r="C18" s="347"/>
      <c r="D18" s="348"/>
      <c r="E18" s="287">
        <f>E19+E20</f>
        <v>5</v>
      </c>
      <c r="F18" s="281"/>
      <c r="G18" s="281">
        <f>G19+G20</f>
        <v>13700</v>
      </c>
      <c r="H18" s="287"/>
    </row>
    <row r="19" spans="1:8" s="286" customFormat="1" ht="15.75" x14ac:dyDescent="0.25">
      <c r="A19" s="282"/>
      <c r="B19" s="283">
        <v>207</v>
      </c>
      <c r="C19" s="282" t="s">
        <v>185</v>
      </c>
      <c r="D19" s="283" t="s">
        <v>150</v>
      </c>
      <c r="E19" s="283" t="s">
        <v>186</v>
      </c>
      <c r="F19" s="166">
        <v>2350</v>
      </c>
      <c r="G19" s="166">
        <v>9400</v>
      </c>
      <c r="H19" s="285" t="s">
        <v>187</v>
      </c>
    </row>
    <row r="20" spans="1:8" s="286" customFormat="1" ht="15.75" x14ac:dyDescent="0.25">
      <c r="A20" s="282"/>
      <c r="B20" s="283">
        <v>207</v>
      </c>
      <c r="C20" s="282" t="s">
        <v>188</v>
      </c>
      <c r="D20" s="284" t="s">
        <v>150</v>
      </c>
      <c r="E20" s="285" t="s">
        <v>189</v>
      </c>
      <c r="F20" s="166">
        <v>4300</v>
      </c>
      <c r="G20" s="166">
        <f>E20*F20</f>
        <v>4300</v>
      </c>
      <c r="H20" s="285" t="s">
        <v>147</v>
      </c>
    </row>
    <row r="21" spans="1:8" s="2" customFormat="1" ht="18" customHeight="1" x14ac:dyDescent="0.25">
      <c r="A21" s="346" t="s">
        <v>197</v>
      </c>
      <c r="B21" s="347"/>
      <c r="C21" s="347"/>
      <c r="D21" s="348"/>
      <c r="E21" s="287">
        <f>E22+E23+E24</f>
        <v>9</v>
      </c>
      <c r="F21" s="281"/>
      <c r="G21" s="281">
        <f>G22+G23+G24</f>
        <v>12975</v>
      </c>
      <c r="H21" s="287"/>
    </row>
    <row r="22" spans="1:8" s="286" customFormat="1" ht="15.75" x14ac:dyDescent="0.25">
      <c r="A22" s="282"/>
      <c r="B22" s="283">
        <v>22</v>
      </c>
      <c r="C22" s="288" t="s">
        <v>190</v>
      </c>
      <c r="D22" s="284" t="s">
        <v>150</v>
      </c>
      <c r="E22" s="285" t="s">
        <v>189</v>
      </c>
      <c r="F22" s="292">
        <v>3080</v>
      </c>
      <c r="G22" s="166">
        <f>E22*F22</f>
        <v>3080</v>
      </c>
      <c r="H22" s="285" t="s">
        <v>194</v>
      </c>
    </row>
    <row r="23" spans="1:8" s="286" customFormat="1" ht="15.75" x14ac:dyDescent="0.25">
      <c r="A23" s="282"/>
      <c r="B23" s="283">
        <v>22</v>
      </c>
      <c r="C23" s="288" t="s">
        <v>191</v>
      </c>
      <c r="D23" s="284" t="s">
        <v>150</v>
      </c>
      <c r="E23" s="285" t="s">
        <v>189</v>
      </c>
      <c r="F23" s="292">
        <v>5835</v>
      </c>
      <c r="G23" s="166">
        <f>E23*F23</f>
        <v>5835</v>
      </c>
      <c r="H23" s="285" t="s">
        <v>194</v>
      </c>
    </row>
    <row r="24" spans="1:8" s="286" customFormat="1" ht="15.75" x14ac:dyDescent="0.25">
      <c r="A24" s="282"/>
      <c r="B24" s="283">
        <v>22</v>
      </c>
      <c r="C24" s="282" t="s">
        <v>192</v>
      </c>
      <c r="D24" s="284" t="s">
        <v>150</v>
      </c>
      <c r="E24" s="285" t="s">
        <v>193</v>
      </c>
      <c r="F24" s="166">
        <v>580</v>
      </c>
      <c r="G24" s="166">
        <f>E24*F24</f>
        <v>4060</v>
      </c>
      <c r="H24" s="285" t="s">
        <v>180</v>
      </c>
    </row>
    <row r="25" spans="1:8" s="225" customFormat="1" ht="20.25" customHeight="1" x14ac:dyDescent="0.25">
      <c r="A25" s="321" t="s">
        <v>159</v>
      </c>
      <c r="B25" s="323"/>
      <c r="C25" s="279" t="s">
        <v>196</v>
      </c>
      <c r="D25" s="279" t="s">
        <v>196</v>
      </c>
      <c r="E25" s="287">
        <f>E21+E18+E15+E11+E8</f>
        <v>1288.5</v>
      </c>
      <c r="F25" s="287" t="s">
        <v>196</v>
      </c>
      <c r="G25" s="294">
        <f>G21+G18+G15+G11+G8</f>
        <v>171836.5</v>
      </c>
      <c r="H25" s="287" t="s">
        <v>196</v>
      </c>
    </row>
    <row r="26" spans="1:8" hidden="1" x14ac:dyDescent="0.25">
      <c r="A26" s="229"/>
      <c r="B26" s="226"/>
      <c r="C26" s="231"/>
      <c r="D26" s="229"/>
      <c r="E26" s="226"/>
      <c r="F26" s="229"/>
      <c r="G26" s="229"/>
      <c r="H26" s="227"/>
    </row>
    <row r="27" spans="1:8" hidden="1" x14ac:dyDescent="0.25">
      <c r="A27" s="229"/>
      <c r="B27" s="226"/>
      <c r="C27" s="231"/>
      <c r="D27" s="229"/>
      <c r="E27" s="226"/>
      <c r="F27" s="229"/>
      <c r="G27" s="229"/>
      <c r="H27" s="227"/>
    </row>
    <row r="28" spans="1:8" hidden="1" x14ac:dyDescent="0.25">
      <c r="A28" s="229"/>
      <c r="B28" s="226"/>
      <c r="C28" s="231"/>
      <c r="D28" s="229"/>
      <c r="E28" s="226"/>
      <c r="F28" s="229"/>
      <c r="G28" s="229"/>
      <c r="H28" s="227"/>
    </row>
    <row r="29" spans="1:8" hidden="1" x14ac:dyDescent="0.25">
      <c r="A29" s="229"/>
      <c r="B29" s="226"/>
      <c r="C29" s="231"/>
      <c r="D29" s="229"/>
      <c r="E29" s="226"/>
      <c r="F29" s="229"/>
      <c r="G29" s="229"/>
      <c r="H29" s="227"/>
    </row>
    <row r="30" spans="1:8" hidden="1" x14ac:dyDescent="0.25">
      <c r="A30" s="229"/>
      <c r="B30" s="226"/>
      <c r="C30" s="231"/>
      <c r="D30" s="229"/>
      <c r="E30" s="226"/>
      <c r="F30" s="229"/>
      <c r="G30" s="229"/>
      <c r="H30" s="227"/>
    </row>
    <row r="31" spans="1:8" hidden="1" x14ac:dyDescent="0.25">
      <c r="A31" s="229"/>
      <c r="B31" s="226"/>
      <c r="C31" s="231"/>
      <c r="D31" s="229"/>
      <c r="E31" s="226"/>
      <c r="F31" s="229"/>
      <c r="G31" s="229"/>
      <c r="H31" s="227"/>
    </row>
    <row r="32" spans="1:8" hidden="1" x14ac:dyDescent="0.25">
      <c r="A32" s="229"/>
      <c r="B32" s="226"/>
      <c r="C32" s="231"/>
      <c r="D32" s="229"/>
      <c r="E32" s="226"/>
      <c r="F32" s="229"/>
      <c r="G32" s="229"/>
      <c r="H32" s="227"/>
    </row>
    <row r="33" spans="1:8" hidden="1" x14ac:dyDescent="0.25">
      <c r="A33" s="229"/>
      <c r="B33" s="226"/>
      <c r="C33" s="231"/>
      <c r="D33" s="229"/>
      <c r="E33" s="226"/>
      <c r="F33" s="229"/>
      <c r="G33" s="229"/>
      <c r="H33" s="227"/>
    </row>
    <row r="34" spans="1:8" hidden="1" x14ac:dyDescent="0.25">
      <c r="A34" s="229"/>
      <c r="B34" s="226"/>
      <c r="C34" s="231"/>
      <c r="D34" s="229"/>
      <c r="E34" s="226"/>
      <c r="F34" s="229"/>
      <c r="G34" s="229"/>
      <c r="H34" s="227"/>
    </row>
    <row r="35" spans="1:8" hidden="1" x14ac:dyDescent="0.25">
      <c r="A35" s="229"/>
      <c r="B35" s="226"/>
      <c r="C35" s="231"/>
      <c r="D35" s="229"/>
      <c r="E35" s="226"/>
      <c r="F35" s="229"/>
      <c r="G35" s="229"/>
      <c r="H35" s="227"/>
    </row>
    <row r="36" spans="1:8" hidden="1" x14ac:dyDescent="0.25">
      <c r="A36" s="229"/>
      <c r="B36" s="226"/>
      <c r="C36" s="231"/>
      <c r="D36" s="229"/>
      <c r="E36" s="226"/>
      <c r="F36" s="229"/>
      <c r="G36" s="229"/>
      <c r="H36" s="227"/>
    </row>
    <row r="37" spans="1:8" hidden="1" x14ac:dyDescent="0.25">
      <c r="A37" s="229"/>
      <c r="B37" s="226"/>
      <c r="C37" s="231"/>
      <c r="D37" s="229"/>
      <c r="E37" s="226"/>
      <c r="F37" s="229"/>
      <c r="G37" s="229"/>
      <c r="H37" s="227"/>
    </row>
    <row r="38" spans="1:8" hidden="1" x14ac:dyDescent="0.25">
      <c r="A38" s="229"/>
      <c r="B38" s="226"/>
      <c r="C38" s="231"/>
      <c r="D38" s="229"/>
      <c r="E38" s="226"/>
      <c r="F38" s="229"/>
      <c r="G38" s="229"/>
      <c r="H38" s="227"/>
    </row>
    <row r="39" spans="1:8" hidden="1" x14ac:dyDescent="0.25">
      <c r="A39" s="229"/>
      <c r="B39" s="226"/>
      <c r="C39" s="231"/>
      <c r="D39" s="229"/>
      <c r="E39" s="226"/>
      <c r="F39" s="229"/>
      <c r="G39" s="229"/>
      <c r="H39" s="227"/>
    </row>
    <row r="40" spans="1:8" hidden="1" x14ac:dyDescent="0.25">
      <c r="A40" s="229"/>
      <c r="B40" s="226"/>
      <c r="C40" s="231"/>
      <c r="D40" s="229"/>
      <c r="E40" s="226"/>
      <c r="F40" s="229"/>
      <c r="G40" s="229"/>
      <c r="H40" s="227"/>
    </row>
    <row r="41" spans="1:8" hidden="1" x14ac:dyDescent="0.25">
      <c r="A41" s="229"/>
      <c r="B41" s="226"/>
      <c r="C41" s="231"/>
      <c r="D41" s="229"/>
      <c r="E41" s="226"/>
      <c r="F41" s="229"/>
      <c r="G41" s="229"/>
      <c r="H41" s="227"/>
    </row>
    <row r="42" spans="1:8" hidden="1" x14ac:dyDescent="0.25">
      <c r="A42" s="229"/>
      <c r="B42" s="226"/>
      <c r="C42" s="231"/>
      <c r="D42" s="229"/>
      <c r="E42" s="226"/>
      <c r="F42" s="229"/>
      <c r="G42" s="229"/>
      <c r="H42" s="226"/>
    </row>
    <row r="43" spans="1:8" hidden="1" x14ac:dyDescent="0.25">
      <c r="A43" s="229"/>
      <c r="B43" s="226"/>
      <c r="C43" s="231"/>
      <c r="D43" s="229"/>
      <c r="E43" s="226"/>
      <c r="F43" s="229"/>
      <c r="G43" s="229"/>
      <c r="H43" s="226"/>
    </row>
    <row r="44" spans="1:8" hidden="1" x14ac:dyDescent="0.25">
      <c r="A44" s="229"/>
      <c r="B44" s="226"/>
      <c r="C44" s="231"/>
      <c r="D44" s="229"/>
      <c r="E44" s="226"/>
      <c r="F44" s="229"/>
      <c r="G44" s="229"/>
      <c r="H44" s="226"/>
    </row>
    <row r="45" spans="1:8" hidden="1" x14ac:dyDescent="0.25">
      <c r="A45" s="229"/>
      <c r="B45" s="226"/>
      <c r="C45" s="231"/>
      <c r="D45" s="229"/>
      <c r="E45" s="226"/>
      <c r="F45" s="229"/>
      <c r="G45" s="229"/>
      <c r="H45" s="226"/>
    </row>
    <row r="46" spans="1:8" hidden="1" x14ac:dyDescent="0.25">
      <c r="A46" s="229"/>
      <c r="B46" s="226"/>
      <c r="C46" s="231"/>
      <c r="D46" s="229"/>
      <c r="E46" s="226"/>
      <c r="F46" s="229"/>
      <c r="G46" s="229"/>
      <c r="H46" s="226"/>
    </row>
    <row r="47" spans="1:8" hidden="1" x14ac:dyDescent="0.25">
      <c r="A47" s="229"/>
      <c r="B47" s="226"/>
      <c r="C47" s="231"/>
      <c r="D47" s="229"/>
      <c r="E47" s="226"/>
      <c r="F47" s="229"/>
      <c r="G47" s="229"/>
      <c r="H47" s="226"/>
    </row>
    <row r="48" spans="1:8" hidden="1" x14ac:dyDescent="0.25">
      <c r="A48" s="229"/>
      <c r="B48" s="226"/>
      <c r="C48" s="231"/>
      <c r="D48" s="229"/>
      <c r="E48" s="226"/>
      <c r="F48" s="229"/>
      <c r="G48" s="229"/>
      <c r="H48" s="226"/>
    </row>
    <row r="49" spans="1:8" hidden="1" x14ac:dyDescent="0.25">
      <c r="A49" s="229"/>
      <c r="B49" s="226"/>
      <c r="C49" s="231"/>
      <c r="D49" s="229"/>
      <c r="E49" s="226"/>
      <c r="F49" s="229"/>
      <c r="G49" s="229"/>
      <c r="H49" s="226"/>
    </row>
    <row r="50" spans="1:8" hidden="1" x14ac:dyDescent="0.25">
      <c r="A50" s="229"/>
      <c r="B50" s="226"/>
      <c r="C50" s="231"/>
      <c r="D50" s="229"/>
      <c r="E50" s="226"/>
      <c r="F50" s="229"/>
      <c r="G50" s="229"/>
      <c r="H50" s="226"/>
    </row>
    <row r="51" spans="1:8" hidden="1" x14ac:dyDescent="0.25">
      <c r="A51" s="229"/>
      <c r="B51" s="226"/>
      <c r="C51" s="231"/>
      <c r="D51" s="229"/>
      <c r="E51" s="226"/>
      <c r="F51" s="229"/>
      <c r="G51" s="229"/>
      <c r="H51" s="226"/>
    </row>
    <row r="52" spans="1:8" hidden="1" x14ac:dyDescent="0.25">
      <c r="A52" s="229"/>
      <c r="B52" s="226"/>
      <c r="C52" s="231"/>
      <c r="D52" s="229"/>
      <c r="E52" s="226"/>
      <c r="F52" s="229"/>
      <c r="G52" s="229"/>
      <c r="H52" s="226"/>
    </row>
    <row r="53" spans="1:8" hidden="1" x14ac:dyDescent="0.25">
      <c r="A53" s="229"/>
      <c r="B53" s="226"/>
      <c r="C53" s="231"/>
      <c r="D53" s="229"/>
      <c r="E53" s="226"/>
      <c r="F53" s="229"/>
      <c r="G53" s="229"/>
      <c r="H53" s="226"/>
    </row>
    <row r="54" spans="1:8" hidden="1" x14ac:dyDescent="0.25">
      <c r="A54" s="229"/>
      <c r="B54" s="226"/>
      <c r="C54" s="231"/>
      <c r="D54" s="229"/>
      <c r="E54" s="226"/>
      <c r="F54" s="229"/>
      <c r="G54" s="229"/>
      <c r="H54" s="226"/>
    </row>
    <row r="55" spans="1:8" hidden="1" x14ac:dyDescent="0.25">
      <c r="A55" s="229"/>
      <c r="B55" s="226"/>
      <c r="C55" s="231"/>
      <c r="D55" s="229"/>
      <c r="E55" s="226"/>
      <c r="F55" s="229"/>
      <c r="G55" s="229"/>
      <c r="H55" s="226"/>
    </row>
    <row r="56" spans="1:8" hidden="1" x14ac:dyDescent="0.25">
      <c r="A56" s="229"/>
      <c r="B56" s="226"/>
      <c r="C56" s="231"/>
      <c r="D56" s="229"/>
      <c r="E56" s="226"/>
      <c r="F56" s="229"/>
      <c r="G56" s="229"/>
      <c r="H56" s="226"/>
    </row>
    <row r="57" spans="1:8" hidden="1" x14ac:dyDescent="0.25">
      <c r="A57" s="229"/>
      <c r="B57" s="226"/>
      <c r="C57" s="231"/>
      <c r="D57" s="229"/>
      <c r="E57" s="226"/>
      <c r="F57" s="229"/>
      <c r="G57" s="229"/>
      <c r="H57" s="226"/>
    </row>
    <row r="58" spans="1:8" hidden="1" x14ac:dyDescent="0.25">
      <c r="A58" s="229"/>
      <c r="B58" s="226"/>
      <c r="C58" s="231"/>
      <c r="D58" s="229"/>
      <c r="E58" s="226"/>
      <c r="F58" s="229"/>
      <c r="G58" s="229"/>
      <c r="H58" s="226"/>
    </row>
    <row r="59" spans="1:8" hidden="1" x14ac:dyDescent="0.25">
      <c r="A59" s="229"/>
      <c r="B59" s="226"/>
      <c r="C59" s="231"/>
      <c r="D59" s="229"/>
      <c r="E59" s="226"/>
      <c r="F59" s="229"/>
      <c r="G59" s="229"/>
      <c r="H59" s="226"/>
    </row>
    <row r="60" spans="1:8" hidden="1" x14ac:dyDescent="0.25">
      <c r="A60" s="229"/>
      <c r="B60" s="226"/>
      <c r="C60" s="231"/>
      <c r="D60" s="229"/>
      <c r="E60" s="226"/>
      <c r="F60" s="229"/>
      <c r="G60" s="229"/>
      <c r="H60" s="226"/>
    </row>
    <row r="61" spans="1:8" hidden="1" x14ac:dyDescent="0.25">
      <c r="A61" s="229"/>
      <c r="B61" s="226"/>
      <c r="C61" s="231"/>
      <c r="D61" s="229"/>
      <c r="E61" s="226"/>
      <c r="F61" s="229"/>
      <c r="G61" s="229"/>
      <c r="H61" s="226"/>
    </row>
    <row r="62" spans="1:8" hidden="1" x14ac:dyDescent="0.25">
      <c r="A62" s="229"/>
      <c r="B62" s="226"/>
      <c r="C62" s="231"/>
      <c r="D62" s="229"/>
      <c r="E62" s="226"/>
      <c r="F62" s="229"/>
      <c r="G62" s="229"/>
      <c r="H62" s="226"/>
    </row>
    <row r="63" spans="1:8" hidden="1" x14ac:dyDescent="0.25">
      <c r="A63" s="229"/>
      <c r="B63" s="226"/>
      <c r="C63" s="231"/>
      <c r="D63" s="229"/>
      <c r="E63" s="226"/>
      <c r="F63" s="229"/>
      <c r="G63" s="229"/>
      <c r="H63" s="226"/>
    </row>
    <row r="64" spans="1:8" hidden="1" x14ac:dyDescent="0.25">
      <c r="A64" s="229"/>
      <c r="B64" s="226"/>
      <c r="C64" s="231"/>
      <c r="D64" s="229"/>
      <c r="E64" s="226"/>
      <c r="F64" s="229"/>
      <c r="G64" s="229"/>
      <c r="H64" s="226"/>
    </row>
    <row r="65" spans="1:8" hidden="1" x14ac:dyDescent="0.25">
      <c r="A65" s="229"/>
      <c r="B65" s="226"/>
      <c r="C65" s="231"/>
      <c r="D65" s="229"/>
      <c r="E65" s="226"/>
      <c r="F65" s="229"/>
      <c r="G65" s="229"/>
      <c r="H65" s="226"/>
    </row>
    <row r="66" spans="1:8" hidden="1" x14ac:dyDescent="0.25">
      <c r="A66" s="229"/>
      <c r="B66" s="226"/>
      <c r="C66" s="231"/>
      <c r="D66" s="229"/>
      <c r="E66" s="226"/>
      <c r="F66" s="229"/>
      <c r="G66" s="229"/>
      <c r="H66" s="226"/>
    </row>
    <row r="67" spans="1:8" hidden="1" x14ac:dyDescent="0.25">
      <c r="A67" s="229"/>
      <c r="B67" s="226"/>
      <c r="C67" s="231"/>
      <c r="D67" s="229"/>
      <c r="E67" s="226"/>
      <c r="F67" s="229"/>
      <c r="G67" s="229"/>
      <c r="H67" s="226"/>
    </row>
    <row r="68" spans="1:8" hidden="1" x14ac:dyDescent="0.25">
      <c r="A68" s="229"/>
      <c r="B68" s="226"/>
      <c r="C68" s="231"/>
      <c r="D68" s="229"/>
      <c r="E68" s="226"/>
      <c r="F68" s="229"/>
      <c r="G68" s="229"/>
      <c r="H68" s="226"/>
    </row>
    <row r="69" spans="1:8" hidden="1" x14ac:dyDescent="0.25">
      <c r="A69" s="229"/>
      <c r="B69" s="226"/>
      <c r="C69" s="231"/>
      <c r="D69" s="229"/>
      <c r="E69" s="226"/>
      <c r="F69" s="229"/>
      <c r="G69" s="229"/>
      <c r="H69" s="226"/>
    </row>
    <row r="70" spans="1:8" hidden="1" x14ac:dyDescent="0.25">
      <c r="A70" s="229"/>
      <c r="B70" s="226"/>
      <c r="C70" s="231"/>
      <c r="D70" s="229"/>
      <c r="E70" s="226"/>
      <c r="F70" s="229"/>
      <c r="G70" s="229"/>
      <c r="H70" s="226"/>
    </row>
    <row r="71" spans="1:8" hidden="1" x14ac:dyDescent="0.25">
      <c r="A71" s="229"/>
      <c r="B71" s="226"/>
      <c r="C71" s="231"/>
      <c r="D71" s="229"/>
      <c r="E71" s="226"/>
      <c r="F71" s="229"/>
      <c r="G71" s="229"/>
      <c r="H71" s="226"/>
    </row>
    <row r="72" spans="1:8" hidden="1" x14ac:dyDescent="0.25">
      <c r="A72" s="229"/>
      <c r="B72" s="226"/>
      <c r="C72" s="231"/>
      <c r="D72" s="229"/>
      <c r="E72" s="226"/>
      <c r="F72" s="229"/>
      <c r="G72" s="229"/>
      <c r="H72" s="226"/>
    </row>
    <row r="73" spans="1:8" hidden="1" x14ac:dyDescent="0.25">
      <c r="A73" s="229"/>
      <c r="B73" s="226"/>
      <c r="C73" s="231"/>
      <c r="D73" s="229"/>
      <c r="E73" s="226"/>
      <c r="F73" s="229"/>
      <c r="G73" s="229"/>
      <c r="H73" s="226"/>
    </row>
    <row r="74" spans="1:8" hidden="1" x14ac:dyDescent="0.25">
      <c r="A74" s="229"/>
      <c r="B74" s="226"/>
      <c r="C74" s="231"/>
      <c r="D74" s="229"/>
      <c r="E74" s="226"/>
      <c r="F74" s="229"/>
      <c r="G74" s="229"/>
      <c r="H74" s="226"/>
    </row>
    <row r="75" spans="1:8" hidden="1" x14ac:dyDescent="0.25">
      <c r="A75" s="229"/>
      <c r="B75" s="226"/>
      <c r="C75" s="231"/>
      <c r="D75" s="229"/>
      <c r="E75" s="226"/>
      <c r="F75" s="229"/>
      <c r="G75" s="229"/>
      <c r="H75" s="226"/>
    </row>
    <row r="76" spans="1:8" hidden="1" x14ac:dyDescent="0.25">
      <c r="A76" s="229"/>
      <c r="B76" s="226"/>
      <c r="C76" s="231"/>
      <c r="D76" s="229"/>
      <c r="E76" s="226"/>
      <c r="F76" s="229"/>
      <c r="G76" s="229"/>
      <c r="H76" s="226"/>
    </row>
    <row r="77" spans="1:8" hidden="1" x14ac:dyDescent="0.25">
      <c r="A77" s="229"/>
      <c r="B77" s="226"/>
      <c r="C77" s="231"/>
      <c r="D77" s="229"/>
      <c r="E77" s="226"/>
      <c r="F77" s="229"/>
      <c r="G77" s="229"/>
      <c r="H77" s="226"/>
    </row>
    <row r="78" spans="1:8" hidden="1" x14ac:dyDescent="0.25">
      <c r="A78" s="229"/>
      <c r="B78" s="226"/>
      <c r="C78" s="231"/>
      <c r="D78" s="229"/>
      <c r="E78" s="226"/>
      <c r="F78" s="229"/>
      <c r="G78" s="229"/>
      <c r="H78" s="226"/>
    </row>
    <row r="79" spans="1:8" hidden="1" x14ac:dyDescent="0.25">
      <c r="A79" s="229"/>
      <c r="B79" s="226"/>
      <c r="C79" s="231"/>
      <c r="D79" s="229"/>
      <c r="E79" s="226"/>
      <c r="F79" s="229"/>
      <c r="G79" s="229"/>
      <c r="H79" s="226"/>
    </row>
    <row r="80" spans="1:8" hidden="1" x14ac:dyDescent="0.25">
      <c r="A80" s="229"/>
      <c r="B80" s="226"/>
      <c r="C80" s="231"/>
      <c r="D80" s="229"/>
      <c r="E80" s="226"/>
      <c r="F80" s="229"/>
      <c r="G80" s="229"/>
      <c r="H80" s="226"/>
    </row>
    <row r="81" spans="1:8" hidden="1" x14ac:dyDescent="0.25">
      <c r="A81" s="229"/>
      <c r="B81" s="226"/>
      <c r="C81" s="231"/>
      <c r="D81" s="229"/>
      <c r="E81" s="226"/>
      <c r="F81" s="229"/>
      <c r="G81" s="229"/>
      <c r="H81" s="226"/>
    </row>
    <row r="82" spans="1:8" hidden="1" x14ac:dyDescent="0.25">
      <c r="A82" s="229"/>
      <c r="B82" s="226"/>
      <c r="C82" s="231"/>
      <c r="D82" s="229"/>
      <c r="E82" s="226"/>
      <c r="F82" s="229"/>
      <c r="G82" s="229"/>
      <c r="H82" s="226"/>
    </row>
    <row r="83" spans="1:8" hidden="1" x14ac:dyDescent="0.25">
      <c r="A83" s="229"/>
      <c r="B83" s="226"/>
      <c r="C83" s="231"/>
      <c r="D83" s="229"/>
      <c r="E83" s="226"/>
      <c r="F83" s="229"/>
      <c r="G83" s="229"/>
      <c r="H83" s="226"/>
    </row>
    <row r="84" spans="1:8" hidden="1" x14ac:dyDescent="0.25">
      <c r="A84" s="229"/>
      <c r="B84" s="226"/>
      <c r="C84" s="231"/>
      <c r="D84" s="229"/>
      <c r="E84" s="226"/>
      <c r="F84" s="229"/>
      <c r="G84" s="229"/>
      <c r="H84" s="226"/>
    </row>
    <row r="85" spans="1:8" hidden="1" x14ac:dyDescent="0.25">
      <c r="A85" s="229"/>
      <c r="B85" s="226"/>
      <c r="C85" s="231"/>
      <c r="D85" s="229"/>
      <c r="E85" s="226"/>
      <c r="F85" s="229"/>
      <c r="G85" s="229"/>
      <c r="H85" s="226"/>
    </row>
    <row r="86" spans="1:8" hidden="1" x14ac:dyDescent="0.25">
      <c r="A86" s="229"/>
      <c r="B86" s="226"/>
      <c r="C86" s="231"/>
      <c r="D86" s="229"/>
      <c r="E86" s="226"/>
      <c r="F86" s="229"/>
      <c r="G86" s="229"/>
      <c r="H86" s="226"/>
    </row>
    <row r="87" spans="1:8" hidden="1" x14ac:dyDescent="0.25">
      <c r="A87" s="229"/>
      <c r="B87" s="226"/>
      <c r="C87" s="231"/>
      <c r="D87" s="229"/>
      <c r="E87" s="226"/>
      <c r="F87" s="229"/>
      <c r="G87" s="229"/>
      <c r="H87" s="226"/>
    </row>
    <row r="88" spans="1:8" hidden="1" x14ac:dyDescent="0.25">
      <c r="A88" s="229"/>
      <c r="B88" s="226"/>
      <c r="C88" s="231"/>
      <c r="D88" s="229"/>
      <c r="E88" s="226"/>
      <c r="F88" s="229"/>
      <c r="G88" s="229"/>
      <c r="H88" s="226"/>
    </row>
    <row r="89" spans="1:8" hidden="1" x14ac:dyDescent="0.25">
      <c r="A89" s="229"/>
      <c r="B89" s="226"/>
      <c r="C89" s="231"/>
      <c r="D89" s="229"/>
      <c r="E89" s="226"/>
      <c r="F89" s="229"/>
      <c r="G89" s="229"/>
      <c r="H89" s="226"/>
    </row>
    <row r="90" spans="1:8" hidden="1" x14ac:dyDescent="0.25">
      <c r="A90" s="229"/>
      <c r="B90" s="226"/>
      <c r="C90" s="231"/>
      <c r="D90" s="229"/>
      <c r="E90" s="226"/>
      <c r="F90" s="229"/>
      <c r="G90" s="229"/>
      <c r="H90" s="226"/>
    </row>
    <row r="91" spans="1:8" hidden="1" x14ac:dyDescent="0.25">
      <c r="A91" s="229"/>
      <c r="B91" s="226"/>
      <c r="C91" s="231"/>
      <c r="D91" s="229"/>
      <c r="E91" s="226"/>
      <c r="F91" s="229"/>
      <c r="G91" s="229"/>
      <c r="H91" s="226"/>
    </row>
    <row r="92" spans="1:8" hidden="1" x14ac:dyDescent="0.25">
      <c r="A92" s="229"/>
      <c r="B92" s="226"/>
      <c r="C92" s="231"/>
      <c r="D92" s="229"/>
      <c r="E92" s="226"/>
      <c r="F92" s="229"/>
      <c r="G92" s="229"/>
      <c r="H92" s="226"/>
    </row>
    <row r="93" spans="1:8" hidden="1" x14ac:dyDescent="0.25">
      <c r="A93" s="229"/>
      <c r="B93" s="226"/>
      <c r="C93" s="231"/>
      <c r="D93" s="229"/>
      <c r="E93" s="226"/>
      <c r="F93" s="229"/>
      <c r="G93" s="229"/>
      <c r="H93" s="226"/>
    </row>
    <row r="94" spans="1:8" hidden="1" x14ac:dyDescent="0.25">
      <c r="A94" s="229"/>
      <c r="B94" s="226"/>
      <c r="C94" s="231"/>
      <c r="D94" s="229"/>
      <c r="E94" s="226"/>
      <c r="F94" s="229"/>
      <c r="G94" s="229"/>
      <c r="H94" s="226"/>
    </row>
    <row r="95" spans="1:8" hidden="1" x14ac:dyDescent="0.25">
      <c r="A95" s="229"/>
      <c r="B95" s="226"/>
      <c r="C95" s="231"/>
      <c r="D95" s="229"/>
      <c r="E95" s="226"/>
      <c r="F95" s="229"/>
      <c r="G95" s="229"/>
      <c r="H95" s="226"/>
    </row>
    <row r="96" spans="1:8" hidden="1" x14ac:dyDescent="0.25">
      <c r="A96" s="229"/>
      <c r="B96" s="226"/>
      <c r="C96" s="231"/>
      <c r="D96" s="229"/>
      <c r="E96" s="226"/>
      <c r="F96" s="229"/>
      <c r="G96" s="229"/>
      <c r="H96" s="226"/>
    </row>
    <row r="97" spans="1:8" hidden="1" x14ac:dyDescent="0.25">
      <c r="A97" s="229"/>
      <c r="B97" s="226"/>
      <c r="C97" s="231"/>
      <c r="D97" s="229"/>
      <c r="E97" s="226"/>
      <c r="F97" s="229"/>
      <c r="G97" s="229"/>
      <c r="H97" s="226"/>
    </row>
    <row r="98" spans="1:8" hidden="1" x14ac:dyDescent="0.25">
      <c r="A98" s="229"/>
      <c r="B98" s="226"/>
      <c r="C98" s="231"/>
      <c r="D98" s="229"/>
      <c r="E98" s="226"/>
      <c r="F98" s="229"/>
      <c r="G98" s="229"/>
      <c r="H98" s="226"/>
    </row>
    <row r="99" spans="1:8" hidden="1" x14ac:dyDescent="0.25">
      <c r="A99" s="229"/>
      <c r="B99" s="226"/>
      <c r="C99" s="231"/>
      <c r="D99" s="229"/>
      <c r="E99" s="226"/>
      <c r="F99" s="229"/>
      <c r="G99" s="229"/>
      <c r="H99" s="226"/>
    </row>
    <row r="100" spans="1:8" hidden="1" x14ac:dyDescent="0.25">
      <c r="A100" s="229"/>
      <c r="B100" s="226"/>
      <c r="C100" s="231"/>
      <c r="D100" s="229"/>
      <c r="E100" s="226"/>
      <c r="F100" s="229"/>
      <c r="G100" s="229"/>
      <c r="H100" s="226"/>
    </row>
    <row r="101" spans="1:8" hidden="1" x14ac:dyDescent="0.25">
      <c r="A101" s="229"/>
      <c r="B101" s="226"/>
      <c r="C101" s="231"/>
      <c r="D101" s="229"/>
      <c r="E101" s="226"/>
      <c r="F101" s="229"/>
      <c r="G101" s="229"/>
      <c r="H101" s="226"/>
    </row>
    <row r="102" spans="1:8" hidden="1" x14ac:dyDescent="0.25">
      <c r="A102" s="229"/>
      <c r="B102" s="226"/>
      <c r="C102" s="231"/>
      <c r="D102" s="229"/>
      <c r="E102" s="226"/>
      <c r="F102" s="229"/>
      <c r="G102" s="229"/>
      <c r="H102" s="226"/>
    </row>
    <row r="103" spans="1:8" hidden="1" x14ac:dyDescent="0.25">
      <c r="A103" s="229"/>
      <c r="B103" s="226"/>
      <c r="C103" s="231"/>
      <c r="D103" s="229"/>
      <c r="E103" s="226"/>
      <c r="F103" s="229"/>
      <c r="G103" s="229"/>
      <c r="H103" s="226"/>
    </row>
    <row r="104" spans="1:8" hidden="1" x14ac:dyDescent="0.25">
      <c r="A104" s="229"/>
      <c r="B104" s="226"/>
      <c r="C104" s="231"/>
      <c r="D104" s="229"/>
      <c r="E104" s="226"/>
      <c r="F104" s="229"/>
      <c r="G104" s="229"/>
      <c r="H104" s="226"/>
    </row>
    <row r="105" spans="1:8" hidden="1" x14ac:dyDescent="0.25">
      <c r="A105" s="229"/>
      <c r="B105" s="226"/>
      <c r="C105" s="231"/>
      <c r="D105" s="229"/>
      <c r="E105" s="226"/>
      <c r="F105" s="229"/>
      <c r="G105" s="229"/>
      <c r="H105" s="226"/>
    </row>
    <row r="106" spans="1:8" hidden="1" x14ac:dyDescent="0.25">
      <c r="A106" s="229"/>
      <c r="B106" s="226"/>
      <c r="C106" s="231"/>
      <c r="D106" s="229"/>
      <c r="E106" s="226"/>
      <c r="F106" s="229"/>
      <c r="G106" s="229"/>
      <c r="H106" s="226"/>
    </row>
    <row r="107" spans="1:8" hidden="1" x14ac:dyDescent="0.25">
      <c r="A107" s="229"/>
      <c r="B107" s="226"/>
      <c r="C107" s="231"/>
      <c r="D107" s="229"/>
      <c r="E107" s="226"/>
      <c r="F107" s="229"/>
      <c r="G107" s="229"/>
      <c r="H107" s="226"/>
    </row>
    <row r="108" spans="1:8" hidden="1" x14ac:dyDescent="0.25">
      <c r="A108" s="229"/>
      <c r="B108" s="226"/>
      <c r="C108" s="231"/>
      <c r="D108" s="229"/>
      <c r="E108" s="226"/>
      <c r="F108" s="229"/>
      <c r="G108" s="229"/>
      <c r="H108" s="226"/>
    </row>
    <row r="109" spans="1:8" hidden="1" x14ac:dyDescent="0.25">
      <c r="A109" s="229"/>
      <c r="B109" s="226"/>
      <c r="C109" s="231"/>
      <c r="D109" s="229"/>
      <c r="E109" s="226"/>
      <c r="F109" s="229"/>
      <c r="G109" s="229"/>
      <c r="H109" s="226"/>
    </row>
    <row r="110" spans="1:8" hidden="1" x14ac:dyDescent="0.25">
      <c r="A110" s="229"/>
      <c r="B110" s="226"/>
      <c r="C110" s="231"/>
      <c r="D110" s="229"/>
      <c r="E110" s="226"/>
      <c r="F110" s="229"/>
      <c r="G110" s="229"/>
      <c r="H110" s="226"/>
    </row>
    <row r="111" spans="1:8" hidden="1" x14ac:dyDescent="0.25">
      <c r="A111" s="229"/>
      <c r="B111" s="226"/>
      <c r="C111" s="231"/>
      <c r="D111" s="229"/>
      <c r="E111" s="226"/>
      <c r="F111" s="229"/>
      <c r="G111" s="229"/>
      <c r="H111" s="226"/>
    </row>
    <row r="112" spans="1:8" hidden="1" x14ac:dyDescent="0.25">
      <c r="A112" s="229"/>
      <c r="B112" s="226"/>
      <c r="C112" s="231"/>
      <c r="D112" s="229"/>
      <c r="E112" s="226"/>
      <c r="F112" s="229"/>
      <c r="G112" s="229"/>
      <c r="H112" s="226"/>
    </row>
    <row r="113" spans="1:8" hidden="1" x14ac:dyDescent="0.25">
      <c r="A113" s="229"/>
      <c r="B113" s="226"/>
      <c r="C113" s="231"/>
      <c r="D113" s="229"/>
      <c r="E113" s="226"/>
      <c r="F113" s="229"/>
      <c r="G113" s="229"/>
      <c r="H113" s="226"/>
    </row>
    <row r="114" spans="1:8" hidden="1" x14ac:dyDescent="0.25">
      <c r="A114" s="229"/>
      <c r="B114" s="226"/>
      <c r="C114" s="231"/>
      <c r="D114" s="229"/>
      <c r="E114" s="226"/>
      <c r="F114" s="229"/>
      <c r="G114" s="229"/>
      <c r="H114" s="226"/>
    </row>
    <row r="115" spans="1:8" hidden="1" x14ac:dyDescent="0.25">
      <c r="A115" s="229"/>
      <c r="B115" s="226"/>
      <c r="C115" s="231"/>
      <c r="D115" s="229"/>
      <c r="E115" s="226"/>
      <c r="F115" s="229"/>
      <c r="G115" s="229"/>
      <c r="H115" s="226"/>
    </row>
    <row r="116" spans="1:8" hidden="1" x14ac:dyDescent="0.25">
      <c r="A116" s="229"/>
      <c r="B116" s="226"/>
      <c r="C116" s="231"/>
      <c r="D116" s="229"/>
      <c r="E116" s="226"/>
      <c r="F116" s="229"/>
      <c r="G116" s="229"/>
      <c r="H116" s="226"/>
    </row>
    <row r="117" spans="1:8" hidden="1" x14ac:dyDescent="0.25">
      <c r="A117" s="229"/>
      <c r="B117" s="226"/>
      <c r="C117" s="231"/>
      <c r="D117" s="229"/>
      <c r="E117" s="226"/>
      <c r="F117" s="229"/>
      <c r="G117" s="229"/>
      <c r="H117" s="226"/>
    </row>
    <row r="118" spans="1:8" hidden="1" x14ac:dyDescent="0.25">
      <c r="A118" s="229"/>
      <c r="B118" s="226"/>
      <c r="C118" s="231"/>
      <c r="D118" s="229"/>
      <c r="E118" s="226"/>
      <c r="F118" s="229"/>
      <c r="G118" s="229"/>
      <c r="H118" s="226"/>
    </row>
    <row r="119" spans="1:8" hidden="1" x14ac:dyDescent="0.25">
      <c r="A119" s="229"/>
      <c r="B119" s="226"/>
      <c r="C119" s="231"/>
      <c r="D119" s="229"/>
      <c r="E119" s="226"/>
      <c r="F119" s="229"/>
      <c r="G119" s="229"/>
      <c r="H119" s="226"/>
    </row>
    <row r="120" spans="1:8" hidden="1" x14ac:dyDescent="0.25">
      <c r="A120" s="229"/>
      <c r="B120" s="226"/>
      <c r="C120" s="231"/>
      <c r="D120" s="229"/>
      <c r="E120" s="226"/>
      <c r="F120" s="229"/>
      <c r="G120" s="229"/>
      <c r="H120" s="226"/>
    </row>
    <row r="121" spans="1:8" hidden="1" x14ac:dyDescent="0.25">
      <c r="A121" s="229"/>
      <c r="B121" s="226"/>
      <c r="C121" s="231"/>
      <c r="D121" s="229"/>
      <c r="E121" s="226"/>
      <c r="F121" s="229"/>
      <c r="G121" s="229"/>
      <c r="H121" s="226"/>
    </row>
    <row r="122" spans="1:8" hidden="1" x14ac:dyDescent="0.25">
      <c r="A122" s="229"/>
      <c r="B122" s="226"/>
      <c r="C122" s="231"/>
      <c r="D122" s="229"/>
      <c r="E122" s="226"/>
      <c r="F122" s="229"/>
      <c r="G122" s="229"/>
      <c r="H122" s="226"/>
    </row>
    <row r="123" spans="1:8" hidden="1" x14ac:dyDescent="0.25">
      <c r="A123" s="229"/>
      <c r="B123" s="226"/>
      <c r="C123" s="231"/>
      <c r="D123" s="229"/>
      <c r="E123" s="226"/>
      <c r="F123" s="229"/>
      <c r="G123" s="229"/>
      <c r="H123" s="226"/>
    </row>
    <row r="124" spans="1:8" hidden="1" x14ac:dyDescent="0.25">
      <c r="A124" s="229"/>
      <c r="B124" s="226"/>
      <c r="C124" s="231"/>
      <c r="D124" s="229"/>
      <c r="E124" s="226"/>
      <c r="F124" s="229"/>
      <c r="G124" s="229"/>
      <c r="H124" s="226"/>
    </row>
    <row r="125" spans="1:8" hidden="1" x14ac:dyDescent="0.25">
      <c r="A125" s="229"/>
      <c r="B125" s="226"/>
      <c r="C125" s="231"/>
      <c r="D125" s="229"/>
      <c r="E125" s="226"/>
      <c r="F125" s="229"/>
      <c r="G125" s="229"/>
      <c r="H125" s="226"/>
    </row>
    <row r="126" spans="1:8" hidden="1" x14ac:dyDescent="0.25">
      <c r="A126" s="229"/>
      <c r="B126" s="226"/>
      <c r="C126" s="231"/>
      <c r="D126" s="229"/>
      <c r="E126" s="226"/>
      <c r="F126" s="229"/>
      <c r="G126" s="229"/>
      <c r="H126" s="226"/>
    </row>
    <row r="127" spans="1:8" hidden="1" x14ac:dyDescent="0.25">
      <c r="A127" s="229"/>
      <c r="B127" s="226"/>
      <c r="C127" s="231"/>
      <c r="D127" s="229"/>
      <c r="E127" s="226"/>
      <c r="F127" s="229"/>
      <c r="G127" s="229"/>
      <c r="H127" s="226"/>
    </row>
    <row r="128" spans="1:8" hidden="1" x14ac:dyDescent="0.25">
      <c r="A128" s="229"/>
      <c r="B128" s="226"/>
      <c r="C128" s="231"/>
      <c r="D128" s="229"/>
      <c r="E128" s="226"/>
      <c r="F128" s="229"/>
      <c r="G128" s="229"/>
      <c r="H128" s="226"/>
    </row>
    <row r="129" spans="1:8" hidden="1" x14ac:dyDescent="0.25">
      <c r="A129" s="229"/>
      <c r="B129" s="226"/>
      <c r="C129" s="231"/>
      <c r="D129" s="229"/>
      <c r="E129" s="226"/>
      <c r="F129" s="229"/>
      <c r="G129" s="229"/>
      <c r="H129" s="226"/>
    </row>
    <row r="130" spans="1:8" hidden="1" x14ac:dyDescent="0.25">
      <c r="A130" s="229"/>
      <c r="B130" s="226"/>
      <c r="C130" s="231"/>
      <c r="D130" s="229"/>
      <c r="E130" s="226"/>
      <c r="F130" s="229"/>
      <c r="G130" s="229"/>
      <c r="H130" s="226"/>
    </row>
    <row r="131" spans="1:8" hidden="1" x14ac:dyDescent="0.25">
      <c r="A131" s="229"/>
      <c r="B131" s="226"/>
      <c r="C131" s="231"/>
      <c r="D131" s="229"/>
      <c r="E131" s="226"/>
      <c r="F131" s="229"/>
      <c r="G131" s="229"/>
      <c r="H131" s="226"/>
    </row>
    <row r="132" spans="1:8" hidden="1" x14ac:dyDescent="0.25">
      <c r="A132" s="229"/>
      <c r="B132" s="226"/>
      <c r="C132" s="231"/>
      <c r="D132" s="229"/>
      <c r="E132" s="226"/>
      <c r="F132" s="229"/>
      <c r="G132" s="229"/>
      <c r="H132" s="226"/>
    </row>
    <row r="133" spans="1:8" hidden="1" x14ac:dyDescent="0.25">
      <c r="A133" s="229"/>
      <c r="B133" s="226"/>
      <c r="C133" s="231"/>
      <c r="D133" s="229"/>
      <c r="E133" s="226"/>
      <c r="F133" s="229"/>
      <c r="G133" s="229"/>
      <c r="H133" s="226"/>
    </row>
    <row r="134" spans="1:8" hidden="1" x14ac:dyDescent="0.25">
      <c r="A134" s="229"/>
      <c r="B134" s="226"/>
      <c r="C134" s="231"/>
      <c r="D134" s="229"/>
      <c r="E134" s="226"/>
      <c r="F134" s="229"/>
      <c r="G134" s="229"/>
      <c r="H134" s="226"/>
    </row>
    <row r="135" spans="1:8" hidden="1" x14ac:dyDescent="0.25">
      <c r="A135" s="229"/>
      <c r="B135" s="226"/>
      <c r="C135" s="231"/>
      <c r="D135" s="229"/>
      <c r="E135" s="226"/>
      <c r="F135" s="229"/>
      <c r="G135" s="229"/>
      <c r="H135" s="226"/>
    </row>
    <row r="136" spans="1:8" hidden="1" x14ac:dyDescent="0.25">
      <c r="A136" s="229"/>
      <c r="B136" s="226"/>
      <c r="C136" s="231"/>
      <c r="D136" s="229"/>
      <c r="E136" s="226"/>
      <c r="F136" s="229"/>
      <c r="G136" s="229"/>
      <c r="H136" s="226"/>
    </row>
    <row r="137" spans="1:8" hidden="1" x14ac:dyDescent="0.25">
      <c r="A137" s="229"/>
      <c r="B137" s="226"/>
      <c r="C137" s="231"/>
      <c r="D137" s="229"/>
      <c r="E137" s="226"/>
      <c r="F137" s="229"/>
      <c r="G137" s="229"/>
      <c r="H137" s="226"/>
    </row>
    <row r="138" spans="1:8" hidden="1" x14ac:dyDescent="0.25">
      <c r="A138" s="229"/>
      <c r="B138" s="226"/>
      <c r="C138" s="231"/>
      <c r="D138" s="229"/>
      <c r="E138" s="226"/>
      <c r="F138" s="229"/>
      <c r="G138" s="229"/>
      <c r="H138" s="226"/>
    </row>
    <row r="139" spans="1:8" hidden="1" x14ac:dyDescent="0.25">
      <c r="A139" s="229"/>
      <c r="B139" s="226"/>
      <c r="C139" s="231"/>
      <c r="D139" s="229"/>
      <c r="E139" s="226"/>
      <c r="F139" s="229"/>
      <c r="G139" s="229"/>
      <c r="H139" s="226"/>
    </row>
    <row r="140" spans="1:8" hidden="1" x14ac:dyDescent="0.25">
      <c r="A140" s="229"/>
      <c r="B140" s="226"/>
      <c r="C140" s="231"/>
      <c r="D140" s="229"/>
      <c r="E140" s="226"/>
      <c r="F140" s="229"/>
      <c r="G140" s="229"/>
      <c r="H140" s="226"/>
    </row>
    <row r="141" spans="1:8" hidden="1" x14ac:dyDescent="0.25">
      <c r="A141" s="229"/>
      <c r="B141" s="226"/>
      <c r="C141" s="231"/>
      <c r="D141" s="229"/>
      <c r="E141" s="226"/>
      <c r="F141" s="229"/>
      <c r="G141" s="229"/>
      <c r="H141" s="226"/>
    </row>
    <row r="142" spans="1:8" hidden="1" x14ac:dyDescent="0.25">
      <c r="A142" s="229"/>
      <c r="B142" s="226"/>
      <c r="C142" s="231"/>
      <c r="D142" s="229"/>
      <c r="E142" s="226"/>
      <c r="F142" s="229"/>
      <c r="G142" s="229"/>
      <c r="H142" s="226"/>
    </row>
    <row r="143" spans="1:8" hidden="1" x14ac:dyDescent="0.25">
      <c r="A143" s="229"/>
      <c r="B143" s="226"/>
      <c r="C143" s="231"/>
      <c r="D143" s="229"/>
      <c r="E143" s="226"/>
      <c r="F143" s="229"/>
      <c r="G143" s="229"/>
      <c r="H143" s="226"/>
    </row>
    <row r="144" spans="1:8" hidden="1" x14ac:dyDescent="0.25">
      <c r="A144" s="229"/>
      <c r="B144" s="226"/>
      <c r="C144" s="231"/>
      <c r="D144" s="229"/>
      <c r="E144" s="226"/>
      <c r="F144" s="229"/>
      <c r="G144" s="229"/>
      <c r="H144" s="226"/>
    </row>
    <row r="145" spans="1:8" hidden="1" x14ac:dyDescent="0.25">
      <c r="A145" s="229"/>
      <c r="B145" s="226"/>
      <c r="C145" s="231"/>
      <c r="D145" s="229"/>
      <c r="E145" s="226"/>
      <c r="F145" s="229"/>
      <c r="G145" s="229"/>
      <c r="H145" s="226"/>
    </row>
    <row r="146" spans="1:8" hidden="1" x14ac:dyDescent="0.25">
      <c r="A146" s="229"/>
      <c r="B146" s="226"/>
      <c r="C146" s="231"/>
      <c r="D146" s="229"/>
      <c r="E146" s="226"/>
      <c r="F146" s="229"/>
      <c r="G146" s="229"/>
      <c r="H146" s="226"/>
    </row>
    <row r="147" spans="1:8" hidden="1" x14ac:dyDescent="0.25">
      <c r="A147" s="229"/>
      <c r="B147" s="226"/>
      <c r="C147" s="231"/>
      <c r="D147" s="229"/>
      <c r="E147" s="226"/>
      <c r="F147" s="229"/>
      <c r="G147" s="229"/>
      <c r="H147" s="226"/>
    </row>
    <row r="148" spans="1:8" hidden="1" x14ac:dyDescent="0.25">
      <c r="A148" s="229"/>
      <c r="B148" s="226"/>
      <c r="C148" s="231"/>
      <c r="D148" s="229"/>
      <c r="E148" s="226"/>
      <c r="F148" s="229"/>
      <c r="G148" s="229"/>
      <c r="H148" s="226"/>
    </row>
    <row r="149" spans="1:8" hidden="1" x14ac:dyDescent="0.25">
      <c r="A149" s="229"/>
      <c r="B149" s="226"/>
      <c r="C149" s="231"/>
      <c r="D149" s="229"/>
      <c r="E149" s="226"/>
      <c r="F149" s="229"/>
      <c r="G149" s="229"/>
      <c r="H149" s="226"/>
    </row>
    <row r="150" spans="1:8" hidden="1" x14ac:dyDescent="0.25">
      <c r="A150" s="229"/>
      <c r="B150" s="226"/>
      <c r="C150" s="231"/>
      <c r="D150" s="229"/>
      <c r="E150" s="226"/>
      <c r="F150" s="229"/>
      <c r="G150" s="229"/>
      <c r="H150" s="226"/>
    </row>
    <row r="151" spans="1:8" hidden="1" x14ac:dyDescent="0.25">
      <c r="A151" s="229"/>
      <c r="B151" s="226"/>
      <c r="C151" s="231"/>
      <c r="D151" s="229"/>
      <c r="E151" s="226"/>
      <c r="F151" s="229"/>
      <c r="G151" s="229"/>
      <c r="H151" s="226"/>
    </row>
    <row r="152" spans="1:8" hidden="1" x14ac:dyDescent="0.25">
      <c r="A152" s="229"/>
      <c r="B152" s="226"/>
      <c r="C152" s="231"/>
      <c r="D152" s="229"/>
      <c r="E152" s="226"/>
      <c r="F152" s="229"/>
      <c r="G152" s="229"/>
      <c r="H152" s="226"/>
    </row>
    <row r="153" spans="1:8" hidden="1" x14ac:dyDescent="0.25">
      <c r="A153" s="229"/>
      <c r="B153" s="226"/>
      <c r="C153" s="231"/>
      <c r="D153" s="229"/>
      <c r="E153" s="226"/>
      <c r="F153" s="229"/>
      <c r="G153" s="229"/>
      <c r="H153" s="226"/>
    </row>
    <row r="154" spans="1:8" hidden="1" x14ac:dyDescent="0.25">
      <c r="A154" s="229"/>
      <c r="B154" s="226"/>
      <c r="C154" s="231"/>
      <c r="D154" s="229"/>
      <c r="E154" s="226"/>
      <c r="F154" s="229"/>
      <c r="G154" s="229"/>
      <c r="H154" s="226"/>
    </row>
    <row r="155" spans="1:8" hidden="1" x14ac:dyDescent="0.25">
      <c r="A155" s="229"/>
      <c r="B155" s="226"/>
      <c r="C155" s="231"/>
      <c r="D155" s="229"/>
      <c r="E155" s="226"/>
      <c r="F155" s="229"/>
      <c r="G155" s="229"/>
      <c r="H155" s="226"/>
    </row>
    <row r="156" spans="1:8" hidden="1" x14ac:dyDescent="0.25">
      <c r="A156" s="229"/>
      <c r="B156" s="226"/>
      <c r="C156" s="231"/>
      <c r="D156" s="229"/>
      <c r="E156" s="226"/>
      <c r="F156" s="229"/>
      <c r="G156" s="229"/>
      <c r="H156" s="226"/>
    </row>
    <row r="157" spans="1:8" hidden="1" x14ac:dyDescent="0.25">
      <c r="A157" s="229"/>
      <c r="B157" s="226"/>
      <c r="C157" s="231"/>
      <c r="D157" s="229"/>
      <c r="E157" s="226"/>
      <c r="F157" s="229"/>
      <c r="G157" s="229"/>
      <c r="H157" s="226"/>
    </row>
    <row r="158" spans="1:8" hidden="1" x14ac:dyDescent="0.25">
      <c r="A158" s="229"/>
      <c r="B158" s="226"/>
      <c r="C158" s="231"/>
      <c r="D158" s="229"/>
      <c r="E158" s="226"/>
      <c r="F158" s="229"/>
      <c r="G158" s="229"/>
      <c r="H158" s="226"/>
    </row>
    <row r="159" spans="1:8" hidden="1" x14ac:dyDescent="0.25">
      <c r="A159" s="229"/>
      <c r="B159" s="226"/>
      <c r="C159" s="231"/>
      <c r="D159" s="229"/>
      <c r="E159" s="226"/>
      <c r="F159" s="229"/>
      <c r="G159" s="229"/>
      <c r="H159" s="226"/>
    </row>
    <row r="160" spans="1:8" hidden="1" x14ac:dyDescent="0.25">
      <c r="A160" s="229"/>
      <c r="B160" s="226"/>
      <c r="C160" s="231"/>
      <c r="D160" s="229"/>
      <c r="E160" s="226"/>
      <c r="F160" s="229"/>
      <c r="G160" s="229"/>
      <c r="H160" s="226"/>
    </row>
    <row r="161" spans="1:8" hidden="1" x14ac:dyDescent="0.25">
      <c r="A161" s="229"/>
      <c r="B161" s="226"/>
      <c r="C161" s="231"/>
      <c r="D161" s="229"/>
      <c r="E161" s="226"/>
      <c r="F161" s="229"/>
      <c r="G161" s="229"/>
      <c r="H161" s="226"/>
    </row>
    <row r="162" spans="1:8" hidden="1" x14ac:dyDescent="0.25">
      <c r="A162" s="229"/>
      <c r="B162" s="226"/>
      <c r="C162" s="231"/>
      <c r="D162" s="229"/>
      <c r="E162" s="226"/>
      <c r="F162" s="229"/>
      <c r="G162" s="229"/>
      <c r="H162" s="226"/>
    </row>
    <row r="163" spans="1:8" hidden="1" x14ac:dyDescent="0.25">
      <c r="A163" s="229"/>
      <c r="B163" s="226"/>
      <c r="C163" s="231"/>
      <c r="D163" s="229"/>
      <c r="E163" s="226"/>
      <c r="F163" s="229"/>
      <c r="G163" s="229"/>
      <c r="H163" s="226"/>
    </row>
    <row r="164" spans="1:8" hidden="1" x14ac:dyDescent="0.25">
      <c r="A164" s="229"/>
      <c r="B164" s="226"/>
      <c r="C164" s="231"/>
      <c r="D164" s="229"/>
      <c r="E164" s="226"/>
      <c r="F164" s="229"/>
      <c r="G164" s="229"/>
      <c r="H164" s="226"/>
    </row>
    <row r="165" spans="1:8" hidden="1" x14ac:dyDescent="0.25">
      <c r="A165" s="229"/>
      <c r="B165" s="226"/>
      <c r="C165" s="231"/>
      <c r="D165" s="229"/>
      <c r="E165" s="226"/>
      <c r="F165" s="229"/>
      <c r="G165" s="229"/>
      <c r="H165" s="226"/>
    </row>
    <row r="166" spans="1:8" hidden="1" x14ac:dyDescent="0.25">
      <c r="A166" s="229"/>
      <c r="B166" s="226"/>
      <c r="C166" s="231"/>
      <c r="D166" s="229"/>
      <c r="E166" s="226"/>
      <c r="F166" s="229"/>
      <c r="G166" s="229"/>
      <c r="H166" s="226"/>
    </row>
    <row r="167" spans="1:8" hidden="1" x14ac:dyDescent="0.25">
      <c r="A167" s="229"/>
      <c r="B167" s="226"/>
      <c r="C167" s="231"/>
      <c r="D167" s="229"/>
      <c r="E167" s="226"/>
      <c r="F167" s="229"/>
      <c r="G167" s="229"/>
      <c r="H167" s="226"/>
    </row>
    <row r="168" spans="1:8" hidden="1" x14ac:dyDescent="0.25">
      <c r="A168" s="229"/>
      <c r="B168" s="226"/>
      <c r="C168" s="231"/>
      <c r="D168" s="229"/>
      <c r="E168" s="226"/>
      <c r="F168" s="229"/>
      <c r="G168" s="229"/>
      <c r="H168" s="226"/>
    </row>
    <row r="169" spans="1:8" hidden="1" x14ac:dyDescent="0.25">
      <c r="A169" s="229"/>
      <c r="B169" s="226"/>
      <c r="C169" s="231"/>
      <c r="D169" s="229"/>
      <c r="E169" s="226"/>
      <c r="F169" s="229"/>
      <c r="G169" s="229"/>
      <c r="H169" s="226"/>
    </row>
    <row r="170" spans="1:8" hidden="1" x14ac:dyDescent="0.25">
      <c r="A170" s="229"/>
      <c r="B170" s="226"/>
      <c r="C170" s="231"/>
      <c r="D170" s="229"/>
      <c r="E170" s="226"/>
      <c r="F170" s="229"/>
      <c r="G170" s="229"/>
      <c r="H170" s="226"/>
    </row>
    <row r="171" spans="1:8" hidden="1" x14ac:dyDescent="0.25">
      <c r="A171" s="229"/>
      <c r="B171" s="226"/>
      <c r="C171" s="231"/>
      <c r="D171" s="229"/>
      <c r="E171" s="226"/>
      <c r="F171" s="229"/>
      <c r="G171" s="229"/>
      <c r="H171" s="226"/>
    </row>
    <row r="172" spans="1:8" hidden="1" x14ac:dyDescent="0.25">
      <c r="A172" s="229"/>
      <c r="B172" s="226"/>
      <c r="C172" s="231"/>
      <c r="D172" s="229"/>
      <c r="E172" s="226"/>
      <c r="F172" s="229"/>
      <c r="G172" s="229"/>
      <c r="H172" s="226"/>
    </row>
    <row r="173" spans="1:8" hidden="1" x14ac:dyDescent="0.25">
      <c r="A173" s="229"/>
      <c r="B173" s="226"/>
      <c r="C173" s="231"/>
      <c r="D173" s="229"/>
      <c r="E173" s="226"/>
      <c r="F173" s="229"/>
      <c r="G173" s="229"/>
      <c r="H173" s="226"/>
    </row>
    <row r="174" spans="1:8" hidden="1" x14ac:dyDescent="0.25">
      <c r="A174" s="229"/>
      <c r="B174" s="226"/>
      <c r="C174" s="231"/>
      <c r="D174" s="229"/>
      <c r="E174" s="226"/>
      <c r="F174" s="229"/>
      <c r="G174" s="229"/>
      <c r="H174" s="226"/>
    </row>
    <row r="175" spans="1:8" hidden="1" x14ac:dyDescent="0.25">
      <c r="A175" s="229"/>
      <c r="B175" s="226"/>
      <c r="C175" s="231"/>
      <c r="D175" s="229"/>
      <c r="E175" s="226"/>
      <c r="F175" s="229"/>
      <c r="G175" s="229"/>
      <c r="H175" s="226"/>
    </row>
    <row r="176" spans="1:8" hidden="1" x14ac:dyDescent="0.25">
      <c r="A176" s="229"/>
      <c r="B176" s="226"/>
      <c r="C176" s="231"/>
      <c r="D176" s="229"/>
      <c r="E176" s="226"/>
      <c r="F176" s="229"/>
      <c r="G176" s="229"/>
      <c r="H176" s="226"/>
    </row>
    <row r="177" spans="1:8" hidden="1" x14ac:dyDescent="0.25">
      <c r="A177" s="229"/>
      <c r="B177" s="226"/>
      <c r="C177" s="231"/>
      <c r="D177" s="229"/>
      <c r="E177" s="226"/>
      <c r="F177" s="229"/>
      <c r="G177" s="229"/>
      <c r="H177" s="226"/>
    </row>
    <row r="178" spans="1:8" hidden="1" x14ac:dyDescent="0.25">
      <c r="A178" s="229"/>
      <c r="B178" s="226"/>
      <c r="C178" s="231"/>
      <c r="D178" s="229"/>
      <c r="E178" s="226"/>
      <c r="F178" s="229"/>
      <c r="G178" s="229"/>
      <c r="H178" s="226"/>
    </row>
    <row r="179" spans="1:8" hidden="1" x14ac:dyDescent="0.25">
      <c r="A179" s="229"/>
      <c r="B179" s="226"/>
      <c r="C179" s="231"/>
      <c r="D179" s="229"/>
      <c r="E179" s="226"/>
      <c r="F179" s="229"/>
      <c r="G179" s="229"/>
      <c r="H179" s="226"/>
    </row>
    <row r="180" spans="1:8" hidden="1" x14ac:dyDescent="0.25">
      <c r="A180" s="229"/>
      <c r="B180" s="226"/>
      <c r="C180" s="231"/>
      <c r="D180" s="229"/>
      <c r="E180" s="226"/>
      <c r="F180" s="229"/>
      <c r="G180" s="229"/>
      <c r="H180" s="226"/>
    </row>
    <row r="181" spans="1:8" hidden="1" x14ac:dyDescent="0.25">
      <c r="A181" s="229"/>
      <c r="B181" s="226"/>
      <c r="C181" s="231"/>
      <c r="D181" s="229"/>
      <c r="E181" s="226"/>
      <c r="F181" s="229"/>
      <c r="G181" s="229"/>
      <c r="H181" s="226"/>
    </row>
    <row r="182" spans="1:8" hidden="1" x14ac:dyDescent="0.25">
      <c r="A182" s="229"/>
      <c r="B182" s="226"/>
      <c r="C182" s="231"/>
      <c r="D182" s="229"/>
      <c r="E182" s="226"/>
      <c r="F182" s="229"/>
      <c r="G182" s="229"/>
      <c r="H182" s="226"/>
    </row>
    <row r="183" spans="1:8" hidden="1" x14ac:dyDescent="0.25">
      <c r="A183" s="229"/>
      <c r="B183" s="226"/>
      <c r="C183" s="231"/>
      <c r="D183" s="229"/>
      <c r="E183" s="226"/>
      <c r="F183" s="229"/>
      <c r="G183" s="229"/>
      <c r="H183" s="226"/>
    </row>
    <row r="184" spans="1:8" hidden="1" x14ac:dyDescent="0.25">
      <c r="A184" s="229"/>
      <c r="B184" s="226"/>
      <c r="C184" s="231"/>
      <c r="D184" s="229"/>
      <c r="E184" s="226"/>
      <c r="F184" s="229"/>
      <c r="G184" s="229"/>
      <c r="H184" s="226"/>
    </row>
    <row r="185" spans="1:8" hidden="1" x14ac:dyDescent="0.25">
      <c r="A185" s="229"/>
      <c r="B185" s="226"/>
      <c r="C185" s="231"/>
      <c r="D185" s="229"/>
      <c r="E185" s="226"/>
      <c r="F185" s="229"/>
      <c r="G185" s="229"/>
      <c r="H185" s="226"/>
    </row>
    <row r="186" spans="1:8" hidden="1" x14ac:dyDescent="0.25">
      <c r="A186" s="229"/>
      <c r="B186" s="226"/>
      <c r="C186" s="231"/>
      <c r="D186" s="229"/>
      <c r="E186" s="226"/>
      <c r="F186" s="229"/>
      <c r="G186" s="229"/>
      <c r="H186" s="226"/>
    </row>
    <row r="187" spans="1:8" hidden="1" x14ac:dyDescent="0.25">
      <c r="A187" s="229"/>
      <c r="B187" s="226"/>
      <c r="C187" s="231"/>
      <c r="D187" s="229"/>
      <c r="E187" s="226"/>
      <c r="F187" s="229"/>
      <c r="G187" s="229"/>
      <c r="H187" s="226"/>
    </row>
    <row r="188" spans="1:8" hidden="1" x14ac:dyDescent="0.25">
      <c r="A188" s="229"/>
      <c r="B188" s="226"/>
      <c r="C188" s="231"/>
      <c r="D188" s="229"/>
      <c r="E188" s="226"/>
      <c r="F188" s="229"/>
      <c r="G188" s="229"/>
      <c r="H188" s="226"/>
    </row>
    <row r="189" spans="1:8" hidden="1" x14ac:dyDescent="0.25">
      <c r="A189" s="229"/>
      <c r="B189" s="226"/>
      <c r="C189" s="231"/>
      <c r="D189" s="229"/>
      <c r="E189" s="226"/>
      <c r="F189" s="229"/>
      <c r="G189" s="229"/>
      <c r="H189" s="226"/>
    </row>
    <row r="190" spans="1:8" hidden="1" x14ac:dyDescent="0.25">
      <c r="A190" s="229"/>
      <c r="B190" s="226"/>
      <c r="C190" s="231"/>
      <c r="D190" s="229"/>
      <c r="E190" s="226"/>
      <c r="F190" s="229"/>
      <c r="G190" s="229"/>
      <c r="H190" s="226"/>
    </row>
    <row r="191" spans="1:8" hidden="1" x14ac:dyDescent="0.25">
      <c r="A191" s="229"/>
      <c r="B191" s="226"/>
      <c r="C191" s="231"/>
      <c r="D191" s="229"/>
      <c r="E191" s="226"/>
      <c r="F191" s="229"/>
      <c r="G191" s="229"/>
      <c r="H191" s="226"/>
    </row>
    <row r="192" spans="1:8" hidden="1" x14ac:dyDescent="0.25">
      <c r="A192" s="229"/>
      <c r="B192" s="226"/>
      <c r="C192" s="231"/>
      <c r="D192" s="229"/>
      <c r="E192" s="226"/>
      <c r="F192" s="229"/>
      <c r="G192" s="229"/>
      <c r="H192" s="226"/>
    </row>
    <row r="193" spans="1:8" hidden="1" x14ac:dyDescent="0.25">
      <c r="A193" s="229"/>
      <c r="B193" s="226"/>
      <c r="C193" s="231"/>
      <c r="D193" s="229"/>
      <c r="E193" s="226"/>
      <c r="F193" s="229"/>
      <c r="G193" s="229"/>
      <c r="H193" s="226"/>
    </row>
    <row r="194" spans="1:8" hidden="1" x14ac:dyDescent="0.25">
      <c r="A194" s="229"/>
      <c r="B194" s="226"/>
      <c r="C194" s="231"/>
      <c r="D194" s="229"/>
      <c r="E194" s="226"/>
      <c r="F194" s="229"/>
      <c r="G194" s="229"/>
      <c r="H194" s="226"/>
    </row>
    <row r="195" spans="1:8" hidden="1" x14ac:dyDescent="0.25">
      <c r="A195" s="229"/>
      <c r="B195" s="226"/>
      <c r="C195" s="231"/>
      <c r="D195" s="229"/>
      <c r="E195" s="226"/>
      <c r="F195" s="229"/>
      <c r="G195" s="229"/>
      <c r="H195" s="226"/>
    </row>
    <row r="196" spans="1:8" hidden="1" x14ac:dyDescent="0.25">
      <c r="A196" s="229"/>
      <c r="B196" s="226"/>
      <c r="C196" s="231"/>
      <c r="D196" s="229"/>
      <c r="E196" s="226"/>
      <c r="F196" s="229"/>
      <c r="G196" s="229"/>
      <c r="H196" s="226"/>
    </row>
    <row r="197" spans="1:8" hidden="1" x14ac:dyDescent="0.25">
      <c r="A197" s="229"/>
      <c r="B197" s="226"/>
      <c r="C197" s="231"/>
      <c r="D197" s="229"/>
      <c r="E197" s="226"/>
      <c r="F197" s="229"/>
      <c r="G197" s="229"/>
      <c r="H197" s="226"/>
    </row>
    <row r="198" spans="1:8" hidden="1" x14ac:dyDescent="0.25">
      <c r="A198" s="229"/>
      <c r="B198" s="226"/>
      <c r="C198" s="231"/>
      <c r="D198" s="229"/>
      <c r="E198" s="226"/>
      <c r="F198" s="229"/>
      <c r="G198" s="229"/>
      <c r="H198" s="226"/>
    </row>
    <row r="199" spans="1:8" hidden="1" x14ac:dyDescent="0.25">
      <c r="A199" s="229"/>
      <c r="B199" s="226"/>
      <c r="C199" s="231"/>
      <c r="D199" s="229"/>
      <c r="E199" s="226"/>
      <c r="F199" s="229"/>
      <c r="G199" s="229"/>
      <c r="H199" s="226"/>
    </row>
    <row r="200" spans="1:8" hidden="1" x14ac:dyDescent="0.25">
      <c r="A200" s="229"/>
      <c r="B200" s="226"/>
      <c r="C200" s="231"/>
      <c r="D200" s="229"/>
      <c r="E200" s="226"/>
      <c r="F200" s="229"/>
      <c r="G200" s="229"/>
      <c r="H200" s="226"/>
    </row>
    <row r="201" spans="1:8" hidden="1" x14ac:dyDescent="0.25">
      <c r="A201" s="229"/>
      <c r="B201" s="226"/>
      <c r="C201" s="231"/>
      <c r="D201" s="229"/>
      <c r="E201" s="226"/>
      <c r="F201" s="229"/>
      <c r="G201" s="229"/>
      <c r="H201" s="226"/>
    </row>
    <row r="202" spans="1:8" hidden="1" x14ac:dyDescent="0.25">
      <c r="A202" s="229"/>
      <c r="B202" s="226"/>
      <c r="C202" s="231"/>
      <c r="D202" s="229"/>
      <c r="E202" s="226"/>
      <c r="F202" s="229"/>
      <c r="G202" s="229"/>
      <c r="H202" s="226"/>
    </row>
    <row r="203" spans="1:8" hidden="1" x14ac:dyDescent="0.25">
      <c r="A203" s="229"/>
      <c r="B203" s="226"/>
      <c r="C203" s="231"/>
      <c r="D203" s="229"/>
      <c r="E203" s="226"/>
      <c r="F203" s="229"/>
      <c r="G203" s="229"/>
      <c r="H203" s="226"/>
    </row>
    <row r="204" spans="1:8" hidden="1" x14ac:dyDescent="0.25">
      <c r="A204" s="229"/>
      <c r="B204" s="226"/>
      <c r="C204" s="231"/>
      <c r="D204" s="229"/>
      <c r="E204" s="226"/>
      <c r="F204" s="229"/>
      <c r="G204" s="229"/>
      <c r="H204" s="226"/>
    </row>
    <row r="205" spans="1:8" hidden="1" x14ac:dyDescent="0.25">
      <c r="A205" s="229"/>
      <c r="B205" s="226"/>
      <c r="C205" s="231"/>
      <c r="D205" s="229"/>
      <c r="E205" s="226"/>
      <c r="F205" s="229"/>
      <c r="G205" s="229"/>
      <c r="H205" s="226"/>
    </row>
    <row r="206" spans="1:8" hidden="1" x14ac:dyDescent="0.25">
      <c r="A206" s="229"/>
      <c r="B206" s="226"/>
      <c r="C206" s="231"/>
      <c r="D206" s="229"/>
      <c r="E206" s="226"/>
      <c r="F206" s="229"/>
      <c r="G206" s="229"/>
      <c r="H206" s="226"/>
    </row>
    <row r="207" spans="1:8" hidden="1" x14ac:dyDescent="0.25">
      <c r="A207" s="229"/>
      <c r="B207" s="226"/>
      <c r="C207" s="231"/>
      <c r="D207" s="229"/>
      <c r="E207" s="226"/>
      <c r="F207" s="229"/>
      <c r="G207" s="229"/>
      <c r="H207" s="226"/>
    </row>
    <row r="208" spans="1:8" hidden="1" x14ac:dyDescent="0.25"/>
    <row r="209" spans="1:9" hidden="1" x14ac:dyDescent="0.25"/>
    <row r="212" spans="1:9" ht="15.75" x14ac:dyDescent="0.25">
      <c r="A212" s="2" t="s">
        <v>229</v>
      </c>
      <c r="B212" s="2"/>
      <c r="C212" s="2"/>
      <c r="D212" s="2"/>
      <c r="E212" s="2"/>
      <c r="F212" s="315" t="s">
        <v>230</v>
      </c>
      <c r="G212" s="315"/>
      <c r="H212" s="2"/>
      <c r="I212" s="2"/>
    </row>
    <row r="213" spans="1:9" ht="15.75" x14ac:dyDescent="0.25">
      <c r="A213" s="2" t="s">
        <v>205</v>
      </c>
      <c r="B213" s="2"/>
      <c r="C213" s="2"/>
      <c r="D213" s="2"/>
      <c r="E213" s="2"/>
      <c r="F213" s="168"/>
      <c r="G213" s="159"/>
      <c r="H213" s="159"/>
      <c r="I213" s="159"/>
    </row>
    <row r="214" spans="1:9" ht="15.75" x14ac:dyDescent="0.25">
      <c r="A214" s="2" t="s">
        <v>206</v>
      </c>
      <c r="B214" s="2"/>
      <c r="C214" s="2"/>
      <c r="D214" s="2"/>
      <c r="E214" s="2"/>
      <c r="F214" s="315" t="s">
        <v>209</v>
      </c>
      <c r="G214" s="315"/>
      <c r="H214" s="315"/>
      <c r="I214" s="315"/>
    </row>
    <row r="215" spans="1:9" ht="15.75" x14ac:dyDescent="0.25">
      <c r="A215" s="2" t="s">
        <v>207</v>
      </c>
      <c r="B215" s="2"/>
      <c r="C215" s="2"/>
      <c r="D215" s="2"/>
      <c r="E215" s="2"/>
      <c r="F215" s="315" t="s">
        <v>210</v>
      </c>
      <c r="G215" s="315"/>
      <c r="H215" s="315"/>
      <c r="I215" s="315"/>
    </row>
    <row r="216" spans="1:9" ht="15.75" x14ac:dyDescent="0.25">
      <c r="A216" s="2" t="s">
        <v>208</v>
      </c>
      <c r="B216" s="2"/>
      <c r="C216" s="2"/>
      <c r="D216" s="2"/>
      <c r="E216" s="2"/>
      <c r="F216" s="168"/>
      <c r="G216" s="2"/>
      <c r="H216" s="2"/>
      <c r="I216" s="2"/>
    </row>
    <row r="217" spans="1:9" ht="15.75" x14ac:dyDescent="0.25">
      <c r="A217" s="2"/>
      <c r="B217" s="2"/>
      <c r="C217" s="2"/>
      <c r="D217" s="2"/>
      <c r="E217" s="2"/>
      <c r="F217" s="168"/>
      <c r="G217" s="2"/>
      <c r="H217" s="2"/>
      <c r="I217" s="2"/>
    </row>
    <row r="218" spans="1:9" ht="15.75" x14ac:dyDescent="0.25">
      <c r="A218" s="2" t="s">
        <v>211</v>
      </c>
      <c r="B218" s="2"/>
      <c r="C218" s="2"/>
      <c r="D218" s="2"/>
      <c r="E218" s="2"/>
      <c r="F218" s="315" t="s">
        <v>212</v>
      </c>
      <c r="G218" s="315"/>
      <c r="H218" s="315"/>
      <c r="I218" s="315"/>
    </row>
    <row r="219" spans="1:9" ht="15.75" x14ac:dyDescent="0.25">
      <c r="A219" s="2"/>
      <c r="B219" s="2"/>
      <c r="C219" s="2"/>
      <c r="D219" s="2"/>
      <c r="E219" s="2"/>
      <c r="F219" s="168"/>
      <c r="G219" s="2"/>
      <c r="H219" s="2"/>
      <c r="I219" s="2"/>
    </row>
    <row r="220" spans="1:9" ht="15.75" x14ac:dyDescent="0.25">
      <c r="A220" s="2"/>
      <c r="B220" s="2"/>
      <c r="C220" s="2"/>
      <c r="D220" s="2"/>
      <c r="E220" s="2"/>
      <c r="F220" s="168"/>
      <c r="G220" s="2"/>
      <c r="H220" s="2"/>
      <c r="I220" s="2"/>
    </row>
    <row r="221" spans="1:9" ht="15.75" x14ac:dyDescent="0.25">
      <c r="A221" s="2" t="s">
        <v>213</v>
      </c>
      <c r="B221" s="2"/>
      <c r="C221" s="2"/>
      <c r="D221" s="2"/>
      <c r="E221" s="2"/>
      <c r="F221" s="168"/>
      <c r="G221" s="2"/>
      <c r="H221" s="2"/>
      <c r="I221" s="2"/>
    </row>
    <row r="222" spans="1:9" ht="15.75" x14ac:dyDescent="0.25">
      <c r="A222" s="2" t="s">
        <v>214</v>
      </c>
      <c r="B222" s="2"/>
      <c r="C222" s="2"/>
      <c r="D222" s="2"/>
      <c r="E222" s="2"/>
      <c r="F222" s="168"/>
      <c r="G222" s="2"/>
      <c r="H222" s="2"/>
      <c r="I222" s="2"/>
    </row>
    <row r="223" spans="1:9" ht="15.75" x14ac:dyDescent="0.25">
      <c r="A223" s="2" t="s">
        <v>215</v>
      </c>
      <c r="B223" s="2"/>
      <c r="C223" s="2"/>
      <c r="D223" s="2"/>
      <c r="E223" s="2"/>
      <c r="F223" s="168"/>
      <c r="G223" s="2"/>
      <c r="H223" s="2"/>
      <c r="I223" s="2"/>
    </row>
    <row r="224" spans="1:9" ht="15.75" x14ac:dyDescent="0.25">
      <c r="A224" s="2" t="s">
        <v>216</v>
      </c>
      <c r="B224" s="2"/>
      <c r="C224" s="2"/>
      <c r="D224" s="2"/>
      <c r="E224" s="2"/>
      <c r="F224" s="345" t="s">
        <v>217</v>
      </c>
      <c r="G224" s="345"/>
      <c r="H224" s="345"/>
      <c r="I224" s="345"/>
    </row>
    <row r="225" spans="1:9" ht="15.75" x14ac:dyDescent="0.25">
      <c r="A225" s="2"/>
      <c r="B225" s="2"/>
      <c r="C225" s="2"/>
      <c r="D225" s="2"/>
      <c r="E225" s="2"/>
      <c r="F225" s="168"/>
      <c r="G225" s="2"/>
      <c r="H225" s="2"/>
      <c r="I225" s="2"/>
    </row>
    <row r="226" spans="1:9" ht="15.75" x14ac:dyDescent="0.25">
      <c r="A226" s="2" t="s">
        <v>218</v>
      </c>
      <c r="B226" s="2"/>
      <c r="C226" s="2"/>
      <c r="D226" s="2"/>
      <c r="E226" s="2"/>
      <c r="F226" s="168"/>
      <c r="G226" s="2"/>
      <c r="H226" s="2"/>
      <c r="I226" s="2"/>
    </row>
    <row r="227" spans="1:9" ht="15.75" x14ac:dyDescent="0.25">
      <c r="A227" s="2" t="s">
        <v>219</v>
      </c>
      <c r="B227" s="2"/>
      <c r="C227" s="2"/>
      <c r="D227" s="2"/>
      <c r="E227" s="2"/>
      <c r="F227" s="168"/>
      <c r="G227" s="2"/>
      <c r="H227" s="2"/>
      <c r="I227" s="2"/>
    </row>
    <row r="228" spans="1:9" ht="15.75" x14ac:dyDescent="0.25">
      <c r="A228" s="2" t="s">
        <v>220</v>
      </c>
      <c r="B228" s="2" t="s">
        <v>231</v>
      </c>
      <c r="C228" s="2"/>
      <c r="D228" s="2"/>
      <c r="E228" s="2"/>
      <c r="F228" s="345" t="s">
        <v>232</v>
      </c>
      <c r="G228" s="345"/>
      <c r="H228" s="345"/>
      <c r="I228" s="345"/>
    </row>
    <row r="229" spans="1:9" ht="15.75" x14ac:dyDescent="0.25">
      <c r="A229" s="2"/>
      <c r="B229" s="2"/>
      <c r="C229" s="2"/>
      <c r="D229" s="2"/>
      <c r="E229" s="2"/>
      <c r="F229" s="168"/>
      <c r="G229" s="2"/>
      <c r="H229" s="2"/>
      <c r="I229" s="2"/>
    </row>
    <row r="230" spans="1:9" ht="15.75" x14ac:dyDescent="0.25">
      <c r="A230" s="2" t="s">
        <v>221</v>
      </c>
      <c r="B230" s="2"/>
      <c r="C230" s="2"/>
      <c r="D230" s="2"/>
      <c r="E230" s="2"/>
      <c r="F230" s="168"/>
      <c r="G230" s="2"/>
      <c r="H230" s="2"/>
      <c r="I230" s="2"/>
    </row>
    <row r="231" spans="1:9" ht="15.75" x14ac:dyDescent="0.25">
      <c r="A231" s="2" t="s">
        <v>222</v>
      </c>
      <c r="B231" s="2" t="s">
        <v>231</v>
      </c>
      <c r="C231" s="2"/>
      <c r="D231" s="2"/>
      <c r="E231" s="2"/>
      <c r="F231" s="345" t="s">
        <v>233</v>
      </c>
      <c r="G231" s="345"/>
      <c r="H231" s="345"/>
      <c r="I231" s="345"/>
    </row>
    <row r="232" spans="1:9" ht="15.75" x14ac:dyDescent="0.25">
      <c r="A232" s="2"/>
      <c r="B232" s="2"/>
      <c r="C232" s="2"/>
      <c r="D232" s="2"/>
      <c r="E232" s="2"/>
      <c r="F232" s="168"/>
      <c r="G232" s="2"/>
      <c r="H232" s="2"/>
      <c r="I232" s="2"/>
    </row>
    <row r="233" spans="1:9" ht="15.75" x14ac:dyDescent="0.25">
      <c r="A233" s="2" t="s">
        <v>223</v>
      </c>
      <c r="B233" s="2"/>
      <c r="C233" s="2"/>
      <c r="D233" s="2"/>
      <c r="E233" s="2"/>
      <c r="F233" s="344" t="s">
        <v>235</v>
      </c>
      <c r="G233" s="344"/>
      <c r="H233" s="344"/>
      <c r="I233" s="344"/>
    </row>
    <row r="234" spans="1:9" ht="15.75" x14ac:dyDescent="0.25">
      <c r="A234" s="2" t="s">
        <v>234</v>
      </c>
      <c r="B234" s="2"/>
      <c r="C234" s="2"/>
      <c r="D234" s="2"/>
      <c r="E234" s="2"/>
      <c r="F234" s="344"/>
      <c r="G234" s="344"/>
      <c r="H234" s="344"/>
      <c r="I234" s="344"/>
    </row>
    <row r="235" spans="1:9" ht="15.75" x14ac:dyDescent="0.25">
      <c r="A235" s="2"/>
      <c r="B235" s="2"/>
      <c r="C235" s="2"/>
      <c r="D235" s="2"/>
      <c r="E235" s="2"/>
      <c r="F235" s="168"/>
      <c r="G235" s="2"/>
      <c r="H235" s="2"/>
      <c r="I235" s="2"/>
    </row>
    <row r="236" spans="1:9" ht="15.75" x14ac:dyDescent="0.25">
      <c r="A236" s="2" t="s">
        <v>224</v>
      </c>
      <c r="B236" s="2"/>
      <c r="C236" s="2"/>
      <c r="D236" s="2"/>
      <c r="E236" s="2"/>
      <c r="F236" s="168"/>
      <c r="G236" s="2"/>
      <c r="H236" s="2"/>
      <c r="I236" s="2"/>
    </row>
    <row r="237" spans="1:9" ht="15.75" x14ac:dyDescent="0.25">
      <c r="A237" s="2" t="s">
        <v>225</v>
      </c>
      <c r="B237" s="2" t="s">
        <v>236</v>
      </c>
      <c r="C237" s="2"/>
      <c r="D237" s="2"/>
      <c r="E237" s="2"/>
      <c r="F237" s="344" t="s">
        <v>237</v>
      </c>
      <c r="G237" s="344"/>
      <c r="H237" s="344"/>
      <c r="I237" s="344"/>
    </row>
    <row r="238" spans="1:9" ht="15.75" x14ac:dyDescent="0.25">
      <c r="A238" s="2"/>
      <c r="B238" s="2"/>
      <c r="C238" s="2"/>
      <c r="D238" s="2"/>
      <c r="E238" s="2"/>
      <c r="F238" s="344" t="s">
        <v>239</v>
      </c>
      <c r="G238" s="344"/>
      <c r="H238" s="344"/>
      <c r="I238" s="344"/>
    </row>
    <row r="239" spans="1:9" ht="15.75" x14ac:dyDescent="0.25">
      <c r="A239" s="2" t="s">
        <v>238</v>
      </c>
      <c r="B239" s="2"/>
      <c r="C239" s="2"/>
      <c r="D239" s="2"/>
      <c r="E239" s="2"/>
      <c r="F239" s="344"/>
      <c r="G239" s="344"/>
      <c r="H239" s="344"/>
      <c r="I239" s="344"/>
    </row>
    <row r="240" spans="1:9" ht="15.75" x14ac:dyDescent="0.25">
      <c r="A240" s="2"/>
      <c r="B240" s="2"/>
      <c r="C240" s="2"/>
      <c r="D240" s="2"/>
      <c r="E240" s="2"/>
      <c r="F240" s="168"/>
      <c r="G240" s="2"/>
      <c r="H240" s="2"/>
      <c r="I240" s="2"/>
    </row>
    <row r="241" spans="1:9" ht="15.75" x14ac:dyDescent="0.25">
      <c r="A241" s="2" t="s">
        <v>226</v>
      </c>
      <c r="B241" s="2"/>
      <c r="C241" s="2"/>
      <c r="D241" s="2"/>
      <c r="E241" s="2"/>
      <c r="F241" s="344" t="s">
        <v>228</v>
      </c>
      <c r="G241" s="344"/>
      <c r="H241" s="344"/>
      <c r="I241" s="344"/>
    </row>
    <row r="242" spans="1:9" ht="15.75" x14ac:dyDescent="0.25">
      <c r="A242" s="2" t="s">
        <v>227</v>
      </c>
      <c r="B242" s="2"/>
      <c r="C242" s="2"/>
      <c r="D242" s="2"/>
      <c r="E242" s="2"/>
      <c r="F242" s="344"/>
      <c r="G242" s="344"/>
      <c r="H242" s="344"/>
      <c r="I242" s="344"/>
    </row>
  </sheetData>
  <mergeCells count="20">
    <mergeCell ref="F233:I234"/>
    <mergeCell ref="F237:I237"/>
    <mergeCell ref="F238:I239"/>
    <mergeCell ref="F241:I242"/>
    <mergeCell ref="E2:H2"/>
    <mergeCell ref="F215:I215"/>
    <mergeCell ref="F218:I218"/>
    <mergeCell ref="F224:I224"/>
    <mergeCell ref="F228:I228"/>
    <mergeCell ref="F231:I231"/>
    <mergeCell ref="A3:H4"/>
    <mergeCell ref="F212:G212"/>
    <mergeCell ref="F214:I214"/>
    <mergeCell ref="E1:H1"/>
    <mergeCell ref="A25:B25"/>
    <mergeCell ref="A8:D8"/>
    <mergeCell ref="A11:D11"/>
    <mergeCell ref="A15:D15"/>
    <mergeCell ref="A18:D18"/>
    <mergeCell ref="A21:D21"/>
  </mergeCells>
  <pageMargins left="1.0629921259842521" right="0.19685039370078741" top="0.59055118110236227" bottom="0.59055118110236227" header="0.31496062992125984" footer="0.31496062992125984"/>
  <pageSetup paperSize="9" scale="73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workbookViewId="0">
      <selection activeCell="H13" sqref="H13"/>
    </sheetView>
  </sheetViews>
  <sheetFormatPr defaultRowHeight="15.75" x14ac:dyDescent="0.25"/>
  <cols>
    <col min="1" max="4" width="9.140625" style="296"/>
    <col min="5" max="5" width="18" style="296" customWidth="1"/>
    <col min="6" max="9" width="9.140625" style="296"/>
    <col min="10" max="10" width="8" style="296" customWidth="1"/>
    <col min="11" max="16384" width="9.140625" style="296"/>
  </cols>
  <sheetData>
    <row r="1" spans="1:13" s="2" customFormat="1" x14ac:dyDescent="0.25">
      <c r="E1" s="342"/>
      <c r="F1" s="342"/>
      <c r="G1" s="342"/>
      <c r="H1" s="342"/>
      <c r="I1" s="342" t="s">
        <v>253</v>
      </c>
      <c r="J1" s="342"/>
      <c r="K1" s="342"/>
      <c r="L1" s="342"/>
      <c r="M1" s="147"/>
    </row>
    <row r="2" spans="1:13" s="2" customFormat="1" ht="74.25" customHeight="1" x14ac:dyDescent="0.25">
      <c r="E2" s="241"/>
      <c r="F2" s="241"/>
      <c r="G2" s="241"/>
      <c r="H2" s="241"/>
      <c r="I2" s="319" t="s">
        <v>243</v>
      </c>
      <c r="J2" s="319"/>
      <c r="K2" s="319"/>
      <c r="L2" s="319"/>
      <c r="M2" s="147"/>
    </row>
    <row r="3" spans="1:13" s="2" customFormat="1" ht="30" customHeight="1" x14ac:dyDescent="0.25">
      <c r="A3" s="343" t="s">
        <v>245</v>
      </c>
      <c r="B3" s="343"/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147"/>
    </row>
    <row r="4" spans="1:13" s="2" customFormat="1" ht="29.25" customHeight="1" x14ac:dyDescent="0.25">
      <c r="A4" s="343"/>
      <c r="B4" s="343"/>
      <c r="C4" s="343"/>
      <c r="D4" s="343"/>
      <c r="E4" s="343"/>
      <c r="F4" s="343"/>
      <c r="G4" s="343"/>
      <c r="H4" s="343"/>
      <c r="I4" s="343"/>
      <c r="J4" s="343"/>
      <c r="K4" s="343"/>
      <c r="L4" s="343"/>
    </row>
    <row r="5" spans="1:13" x14ac:dyDescent="0.25">
      <c r="A5" s="351" t="s">
        <v>244</v>
      </c>
      <c r="B5" s="351"/>
      <c r="C5" s="351"/>
      <c r="D5" s="351"/>
      <c r="E5" s="351"/>
      <c r="F5" s="351"/>
      <c r="G5" s="351"/>
      <c r="H5" s="351"/>
      <c r="I5" s="351"/>
      <c r="J5" s="351"/>
      <c r="K5" s="351"/>
      <c r="L5" s="351"/>
    </row>
    <row r="6" spans="1:13" x14ac:dyDescent="0.25">
      <c r="A6" s="295"/>
    </row>
    <row r="7" spans="1:13" x14ac:dyDescent="0.25">
      <c r="A7" s="297"/>
    </row>
    <row r="8" spans="1:13" ht="34.5" customHeight="1" x14ac:dyDescent="0.25">
      <c r="A8" s="298" t="s">
        <v>2</v>
      </c>
      <c r="B8" s="352" t="s">
        <v>248</v>
      </c>
      <c r="C8" s="352"/>
      <c r="D8" s="352"/>
      <c r="E8" s="352"/>
      <c r="F8" s="352" t="s">
        <v>249</v>
      </c>
      <c r="G8" s="352"/>
      <c r="H8" s="352"/>
      <c r="I8" s="352"/>
      <c r="J8" s="352"/>
      <c r="K8" s="352" t="s">
        <v>162</v>
      </c>
      <c r="L8" s="352"/>
    </row>
    <row r="9" spans="1:13" x14ac:dyDescent="0.25">
      <c r="A9" s="300">
        <v>1</v>
      </c>
      <c r="B9" s="349">
        <v>2</v>
      </c>
      <c r="C9" s="349"/>
      <c r="D9" s="349"/>
      <c r="E9" s="349"/>
      <c r="F9" s="349">
        <v>3</v>
      </c>
      <c r="G9" s="349"/>
      <c r="H9" s="349"/>
      <c r="I9" s="349"/>
      <c r="J9" s="349"/>
      <c r="K9" s="349">
        <v>4</v>
      </c>
      <c r="L9" s="349"/>
    </row>
    <row r="10" spans="1:13" x14ac:dyDescent="0.25">
      <c r="A10" s="299">
        <v>1</v>
      </c>
      <c r="B10" s="353" t="s">
        <v>250</v>
      </c>
      <c r="C10" s="353"/>
      <c r="D10" s="353"/>
      <c r="E10" s="353"/>
      <c r="F10" s="354" t="s">
        <v>261</v>
      </c>
      <c r="G10" s="354"/>
      <c r="H10" s="354"/>
      <c r="I10" s="354"/>
      <c r="J10" s="354"/>
      <c r="K10" s="350">
        <v>42107.63</v>
      </c>
      <c r="L10" s="350"/>
    </row>
    <row r="11" spans="1:13" s="1" customFormat="1" x14ac:dyDescent="0.25">
      <c r="A11" s="357" t="s">
        <v>159</v>
      </c>
      <c r="B11" s="358"/>
      <c r="C11" s="358"/>
      <c r="D11" s="358"/>
      <c r="E11" s="359"/>
      <c r="F11" s="352"/>
      <c r="G11" s="352"/>
      <c r="H11" s="352"/>
      <c r="I11" s="352"/>
      <c r="J11" s="352"/>
      <c r="K11" s="356">
        <v>42107.63</v>
      </c>
      <c r="L11" s="356"/>
    </row>
    <row r="14" spans="1:13" s="230" customFormat="1" x14ac:dyDescent="0.25">
      <c r="A14" s="2" t="s">
        <v>229</v>
      </c>
      <c r="B14" s="2"/>
      <c r="C14" s="2"/>
      <c r="D14" s="2"/>
      <c r="E14" s="2"/>
      <c r="H14" s="242" t="s">
        <v>230</v>
      </c>
      <c r="I14" s="242"/>
      <c r="J14" s="2"/>
      <c r="K14" s="2"/>
    </row>
    <row r="15" spans="1:13" s="230" customFormat="1" x14ac:dyDescent="0.25">
      <c r="A15" s="2" t="s">
        <v>205</v>
      </c>
      <c r="B15" s="2"/>
      <c r="C15" s="2"/>
      <c r="D15" s="2"/>
      <c r="E15" s="2"/>
      <c r="H15" s="168"/>
      <c r="I15" s="159"/>
      <c r="J15" s="159"/>
      <c r="K15" s="159"/>
    </row>
    <row r="16" spans="1:13" s="230" customFormat="1" x14ac:dyDescent="0.25">
      <c r="A16" s="2" t="s">
        <v>206</v>
      </c>
      <c r="B16" s="2"/>
      <c r="C16" s="2"/>
      <c r="D16" s="2"/>
      <c r="E16" s="2"/>
      <c r="H16" s="242" t="s">
        <v>209</v>
      </c>
      <c r="I16" s="242"/>
      <c r="J16" s="242"/>
      <c r="K16" s="242"/>
    </row>
    <row r="17" spans="1:11" s="230" customFormat="1" x14ac:dyDescent="0.25">
      <c r="A17" s="2" t="s">
        <v>207</v>
      </c>
      <c r="B17" s="2"/>
      <c r="C17" s="2"/>
      <c r="D17" s="2"/>
      <c r="E17" s="2"/>
      <c r="H17" s="242" t="s">
        <v>210</v>
      </c>
      <c r="I17" s="242"/>
      <c r="J17" s="242"/>
      <c r="K17" s="242"/>
    </row>
    <row r="18" spans="1:11" s="230" customFormat="1" x14ac:dyDescent="0.25">
      <c r="A18" s="2" t="s">
        <v>208</v>
      </c>
      <c r="B18" s="2"/>
      <c r="C18" s="2"/>
      <c r="D18" s="2"/>
      <c r="E18" s="2"/>
      <c r="H18" s="168"/>
      <c r="I18" s="2"/>
      <c r="J18" s="2"/>
      <c r="K18" s="2"/>
    </row>
    <row r="19" spans="1:11" s="230" customFormat="1" x14ac:dyDescent="0.25">
      <c r="A19" s="2"/>
      <c r="B19" s="2"/>
      <c r="C19" s="2"/>
      <c r="D19" s="2"/>
      <c r="E19" s="2"/>
      <c r="H19" s="168"/>
      <c r="I19" s="2"/>
      <c r="J19" s="2"/>
      <c r="K19" s="2"/>
    </row>
    <row r="20" spans="1:11" s="230" customFormat="1" x14ac:dyDescent="0.25">
      <c r="A20" s="2" t="s">
        <v>211</v>
      </c>
      <c r="B20" s="2"/>
      <c r="C20" s="2"/>
      <c r="D20" s="2"/>
      <c r="E20" s="2"/>
      <c r="H20" s="242" t="s">
        <v>212</v>
      </c>
      <c r="I20" s="242"/>
      <c r="J20" s="242"/>
      <c r="K20" s="242"/>
    </row>
    <row r="21" spans="1:11" s="230" customFormat="1" x14ac:dyDescent="0.25">
      <c r="A21" s="2"/>
      <c r="B21" s="2"/>
      <c r="C21" s="2"/>
      <c r="D21" s="2"/>
      <c r="E21" s="2"/>
      <c r="H21" s="168"/>
      <c r="I21" s="2"/>
      <c r="J21" s="2"/>
      <c r="K21" s="2"/>
    </row>
    <row r="22" spans="1:11" s="230" customFormat="1" x14ac:dyDescent="0.25">
      <c r="A22" s="2"/>
      <c r="B22" s="2"/>
      <c r="C22" s="2"/>
      <c r="D22" s="2"/>
      <c r="E22" s="2"/>
      <c r="H22" s="168"/>
      <c r="I22" s="2"/>
      <c r="J22" s="2"/>
      <c r="K22" s="2"/>
    </row>
    <row r="23" spans="1:11" s="230" customFormat="1" x14ac:dyDescent="0.25">
      <c r="A23" s="2" t="s">
        <v>213</v>
      </c>
      <c r="B23" s="2"/>
      <c r="C23" s="2"/>
      <c r="D23" s="2"/>
      <c r="E23" s="2"/>
      <c r="H23" s="168"/>
      <c r="I23" s="2"/>
      <c r="J23" s="2"/>
      <c r="K23" s="2"/>
    </row>
    <row r="24" spans="1:11" s="230" customFormat="1" x14ac:dyDescent="0.25">
      <c r="A24" s="2" t="s">
        <v>214</v>
      </c>
      <c r="B24" s="2"/>
      <c r="C24" s="2"/>
      <c r="D24" s="2"/>
      <c r="E24" s="2"/>
      <c r="H24" s="168"/>
      <c r="I24" s="2"/>
      <c r="J24" s="2"/>
      <c r="K24" s="2"/>
    </row>
    <row r="25" spans="1:11" s="230" customFormat="1" x14ac:dyDescent="0.25">
      <c r="A25" s="2" t="s">
        <v>215</v>
      </c>
      <c r="B25" s="2"/>
      <c r="C25" s="2"/>
      <c r="D25" s="2"/>
      <c r="E25" s="2"/>
      <c r="H25" s="168"/>
      <c r="I25" s="2"/>
      <c r="J25" s="2"/>
      <c r="K25" s="2"/>
    </row>
    <row r="26" spans="1:11" s="230" customFormat="1" x14ac:dyDescent="0.25">
      <c r="A26" s="2" t="s">
        <v>216</v>
      </c>
      <c r="B26" s="2"/>
      <c r="C26" s="2"/>
      <c r="D26" s="2"/>
      <c r="E26" s="2"/>
      <c r="H26" s="301" t="s">
        <v>217</v>
      </c>
      <c r="I26" s="301"/>
      <c r="J26" s="301"/>
      <c r="K26" s="301"/>
    </row>
    <row r="27" spans="1:11" s="230" customFormat="1" x14ac:dyDescent="0.25">
      <c r="A27" s="2"/>
      <c r="B27" s="2"/>
      <c r="C27" s="2"/>
      <c r="D27" s="2"/>
      <c r="E27" s="2"/>
      <c r="H27" s="168"/>
      <c r="I27" s="2"/>
      <c r="J27" s="2"/>
      <c r="K27" s="2"/>
    </row>
    <row r="28" spans="1:11" s="230" customFormat="1" x14ac:dyDescent="0.25">
      <c r="A28" s="2" t="s">
        <v>218</v>
      </c>
      <c r="B28" s="2"/>
      <c r="C28" s="2"/>
      <c r="D28" s="2"/>
      <c r="E28" s="2"/>
      <c r="H28" s="168"/>
      <c r="I28" s="2"/>
      <c r="J28" s="2"/>
      <c r="K28" s="2"/>
    </row>
    <row r="29" spans="1:11" s="230" customFormat="1" x14ac:dyDescent="0.25">
      <c r="A29" s="2" t="s">
        <v>219</v>
      </c>
      <c r="B29" s="2"/>
      <c r="C29" s="2"/>
      <c r="D29" s="2"/>
      <c r="E29" s="2"/>
      <c r="H29" s="168"/>
      <c r="I29" s="2"/>
      <c r="J29" s="2"/>
      <c r="K29" s="2"/>
    </row>
    <row r="30" spans="1:11" s="230" customFormat="1" x14ac:dyDescent="0.25">
      <c r="A30" s="2" t="s">
        <v>220</v>
      </c>
      <c r="B30" s="2" t="s">
        <v>231</v>
      </c>
      <c r="C30" s="2"/>
      <c r="D30" s="2"/>
      <c r="E30" s="2"/>
      <c r="H30" s="301" t="s">
        <v>232</v>
      </c>
      <c r="I30" s="301"/>
      <c r="J30" s="301"/>
      <c r="K30" s="301"/>
    </row>
    <row r="31" spans="1:11" s="230" customFormat="1" x14ac:dyDescent="0.25">
      <c r="A31" s="2"/>
      <c r="B31" s="2"/>
      <c r="C31" s="2"/>
      <c r="D31" s="2"/>
      <c r="E31" s="2"/>
      <c r="H31" s="168"/>
      <c r="I31" s="2"/>
      <c r="J31" s="2"/>
      <c r="K31" s="2"/>
    </row>
    <row r="32" spans="1:11" s="230" customFormat="1" x14ac:dyDescent="0.25">
      <c r="A32" s="2" t="s">
        <v>221</v>
      </c>
      <c r="B32" s="2"/>
      <c r="C32" s="2"/>
      <c r="D32" s="2"/>
      <c r="E32" s="2"/>
      <c r="H32" s="168"/>
      <c r="I32" s="2"/>
      <c r="J32" s="2"/>
      <c r="K32" s="2"/>
    </row>
    <row r="33" spans="1:12" s="230" customFormat="1" x14ac:dyDescent="0.25">
      <c r="A33" s="132" t="s">
        <v>222</v>
      </c>
      <c r="B33" s="132"/>
      <c r="C33" s="132"/>
      <c r="D33" s="132"/>
      <c r="E33" s="2"/>
      <c r="H33" s="301" t="s">
        <v>233</v>
      </c>
      <c r="I33" s="301"/>
      <c r="J33" s="301"/>
      <c r="K33" s="301"/>
    </row>
    <row r="34" spans="1:12" s="230" customFormat="1" x14ac:dyDescent="0.25">
      <c r="A34" s="2"/>
      <c r="B34" s="2"/>
      <c r="C34" s="2"/>
      <c r="D34" s="2"/>
      <c r="E34" s="2"/>
      <c r="H34" s="168"/>
      <c r="I34" s="2"/>
      <c r="J34" s="2"/>
      <c r="K34" s="2"/>
    </row>
    <row r="35" spans="1:12" s="230" customFormat="1" x14ac:dyDescent="0.25">
      <c r="A35" s="2" t="s">
        <v>223</v>
      </c>
      <c r="B35" s="2"/>
      <c r="C35" s="2"/>
      <c r="D35" s="2"/>
      <c r="E35" s="2"/>
      <c r="H35" s="132"/>
      <c r="I35" s="132"/>
      <c r="J35" s="132"/>
      <c r="K35" s="132"/>
    </row>
    <row r="36" spans="1:12" s="230" customFormat="1" x14ac:dyDescent="0.25">
      <c r="A36" s="132" t="s">
        <v>234</v>
      </c>
      <c r="B36" s="132"/>
      <c r="C36" s="132"/>
      <c r="D36" s="132"/>
      <c r="E36" s="132"/>
      <c r="H36" s="132" t="s">
        <v>252</v>
      </c>
      <c r="I36" s="225"/>
      <c r="J36" s="225"/>
      <c r="K36" s="225"/>
    </row>
    <row r="37" spans="1:12" s="230" customFormat="1" x14ac:dyDescent="0.25">
      <c r="A37" s="2"/>
      <c r="B37" s="2"/>
      <c r="C37" s="2"/>
      <c r="D37" s="2"/>
      <c r="E37" s="2"/>
      <c r="H37" s="168"/>
      <c r="I37" s="2"/>
      <c r="J37" s="2"/>
      <c r="K37" s="2"/>
    </row>
    <row r="38" spans="1:12" s="230" customFormat="1" x14ac:dyDescent="0.25">
      <c r="A38" s="2" t="s">
        <v>224</v>
      </c>
      <c r="B38" s="2"/>
      <c r="C38" s="2"/>
      <c r="D38" s="2"/>
      <c r="E38" s="2"/>
      <c r="H38" s="168"/>
      <c r="I38" s="2"/>
      <c r="J38" s="2"/>
      <c r="K38" s="2"/>
    </row>
    <row r="39" spans="1:12" s="230" customFormat="1" x14ac:dyDescent="0.25">
      <c r="A39" s="342" t="s">
        <v>225</v>
      </c>
      <c r="B39" s="342"/>
      <c r="C39" s="342"/>
      <c r="D39" s="342"/>
      <c r="E39" s="342"/>
      <c r="H39" s="132" t="s">
        <v>237</v>
      </c>
      <c r="I39" s="132"/>
      <c r="J39" s="132"/>
      <c r="K39" s="132"/>
    </row>
    <row r="40" spans="1:12" s="230" customFormat="1" x14ac:dyDescent="0.25">
      <c r="A40" s="2"/>
      <c r="B40" s="2"/>
      <c r="C40" s="2"/>
      <c r="D40" s="2"/>
      <c r="E40" s="2"/>
      <c r="H40" s="225"/>
      <c r="I40" s="225"/>
      <c r="J40" s="225"/>
      <c r="K40" s="225"/>
    </row>
    <row r="41" spans="1:12" s="230" customFormat="1" x14ac:dyDescent="0.25">
      <c r="A41" s="2" t="s">
        <v>238</v>
      </c>
      <c r="B41" s="2"/>
      <c r="C41" s="2"/>
      <c r="D41" s="2"/>
      <c r="E41" s="2"/>
      <c r="H41" s="355" t="s">
        <v>251</v>
      </c>
      <c r="I41" s="355"/>
      <c r="J41" s="355"/>
      <c r="K41" s="355"/>
      <c r="L41" s="355"/>
    </row>
    <row r="42" spans="1:12" s="230" customFormat="1" x14ac:dyDescent="0.25">
      <c r="A42" s="2"/>
      <c r="B42" s="2"/>
      <c r="C42" s="2"/>
      <c r="D42" s="2"/>
      <c r="E42" s="2"/>
      <c r="H42" s="168"/>
      <c r="I42" s="2"/>
      <c r="J42" s="2"/>
      <c r="K42" s="2"/>
    </row>
    <row r="43" spans="1:12" s="230" customFormat="1" x14ac:dyDescent="0.25">
      <c r="A43" s="2" t="s">
        <v>226</v>
      </c>
      <c r="B43" s="2"/>
      <c r="C43" s="2"/>
      <c r="D43" s="2"/>
      <c r="E43" s="2"/>
      <c r="I43" s="225"/>
      <c r="J43" s="225"/>
      <c r="K43" s="225"/>
    </row>
    <row r="44" spans="1:12" s="230" customFormat="1" x14ac:dyDescent="0.25">
      <c r="A44" s="2" t="s">
        <v>227</v>
      </c>
      <c r="B44" s="2"/>
      <c r="C44" s="2"/>
      <c r="D44" s="2"/>
      <c r="E44" s="2"/>
      <c r="H44" s="243" t="s">
        <v>228</v>
      </c>
      <c r="I44" s="243"/>
      <c r="J44" s="243"/>
      <c r="K44" s="243"/>
    </row>
    <row r="45" spans="1:12" s="230" customFormat="1" ht="15" x14ac:dyDescent="0.25">
      <c r="B45" s="228"/>
      <c r="C45" s="232"/>
      <c r="E45" s="228"/>
      <c r="H45" s="228"/>
    </row>
    <row r="46" spans="1:12" s="230" customFormat="1" ht="15" x14ac:dyDescent="0.25">
      <c r="B46" s="228"/>
      <c r="C46" s="232"/>
      <c r="E46" s="228"/>
      <c r="H46" s="228"/>
    </row>
    <row r="47" spans="1:12" s="230" customFormat="1" ht="15" x14ac:dyDescent="0.25">
      <c r="B47" s="228"/>
      <c r="C47" s="232"/>
      <c r="E47" s="228"/>
      <c r="H47" s="228"/>
    </row>
    <row r="48" spans="1:12" s="230" customFormat="1" ht="15" x14ac:dyDescent="0.25">
      <c r="B48" s="228"/>
      <c r="C48" s="232"/>
      <c r="E48" s="228"/>
      <c r="H48" s="228"/>
    </row>
  </sheetData>
  <mergeCells count="19">
    <mergeCell ref="F11:J11"/>
    <mergeCell ref="A39:E39"/>
    <mergeCell ref="H41:L41"/>
    <mergeCell ref="K11:L11"/>
    <mergeCell ref="A11:E11"/>
    <mergeCell ref="K9:L9"/>
    <mergeCell ref="K10:L10"/>
    <mergeCell ref="E1:H1"/>
    <mergeCell ref="A3:L4"/>
    <mergeCell ref="A5:L5"/>
    <mergeCell ref="I1:L1"/>
    <mergeCell ref="I2:L2"/>
    <mergeCell ref="B8:E8"/>
    <mergeCell ref="F8:J8"/>
    <mergeCell ref="K8:L8"/>
    <mergeCell ref="B9:E9"/>
    <mergeCell ref="B10:E10"/>
    <mergeCell ref="F9:J9"/>
    <mergeCell ref="F10:J10"/>
  </mergeCells>
  <pageMargins left="1.0629921259842521" right="0.19685039370078741" top="0.59055118110236227" bottom="0.59055118110236227" header="0.31496062992125984" footer="0.31496062992125984"/>
  <pageSetup paperSize="9" scale="73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workbookViewId="0">
      <selection activeCell="K13" sqref="K13"/>
    </sheetView>
  </sheetViews>
  <sheetFormatPr defaultRowHeight="15.75" x14ac:dyDescent="0.25"/>
  <cols>
    <col min="1" max="4" width="9.140625" style="296"/>
    <col min="5" max="5" width="18" style="296" customWidth="1"/>
    <col min="6" max="9" width="9.140625" style="296"/>
    <col min="10" max="10" width="8" style="296" customWidth="1"/>
    <col min="11" max="16384" width="9.140625" style="296"/>
  </cols>
  <sheetData>
    <row r="1" spans="1:13" s="2" customFormat="1" x14ac:dyDescent="0.25">
      <c r="E1" s="342"/>
      <c r="F1" s="342"/>
      <c r="G1" s="342"/>
      <c r="H1" s="342"/>
      <c r="I1" s="342" t="s">
        <v>254</v>
      </c>
      <c r="J1" s="342"/>
      <c r="K1" s="342"/>
      <c r="L1" s="342"/>
      <c r="M1" s="147"/>
    </row>
    <row r="2" spans="1:13" s="2" customFormat="1" ht="74.25" customHeight="1" x14ac:dyDescent="0.25">
      <c r="E2" s="241"/>
      <c r="F2" s="241"/>
      <c r="G2" s="241"/>
      <c r="H2" s="241"/>
      <c r="I2" s="319" t="s">
        <v>243</v>
      </c>
      <c r="J2" s="319"/>
      <c r="K2" s="319"/>
      <c r="L2" s="319"/>
      <c r="M2" s="147"/>
    </row>
    <row r="3" spans="1:13" s="2" customFormat="1" ht="30" customHeight="1" x14ac:dyDescent="0.25">
      <c r="A3" s="343" t="s">
        <v>255</v>
      </c>
      <c r="B3" s="343"/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147"/>
    </row>
    <row r="4" spans="1:13" s="2" customFormat="1" ht="29.25" customHeight="1" x14ac:dyDescent="0.25">
      <c r="A4" s="343"/>
      <c r="B4" s="343"/>
      <c r="C4" s="343"/>
      <c r="D4" s="343"/>
      <c r="E4" s="343"/>
      <c r="F4" s="343"/>
      <c r="G4" s="343"/>
      <c r="H4" s="343"/>
      <c r="I4" s="343"/>
      <c r="J4" s="343"/>
      <c r="K4" s="343"/>
      <c r="L4" s="343"/>
    </row>
    <row r="5" spans="1:13" x14ac:dyDescent="0.25">
      <c r="A5" s="297"/>
    </row>
    <row r="6" spans="1:13" ht="34.5" customHeight="1" x14ac:dyDescent="0.25">
      <c r="A6" s="298" t="s">
        <v>2</v>
      </c>
      <c r="B6" s="352" t="s">
        <v>256</v>
      </c>
      <c r="C6" s="352"/>
      <c r="D6" s="352"/>
      <c r="E6" s="352"/>
      <c r="F6" s="352" t="s">
        <v>257</v>
      </c>
      <c r="G6" s="352"/>
      <c r="H6" s="352"/>
      <c r="I6" s="352"/>
      <c r="J6" s="352"/>
      <c r="K6" s="352" t="s">
        <v>162</v>
      </c>
      <c r="L6" s="352"/>
    </row>
    <row r="7" spans="1:13" x14ac:dyDescent="0.25">
      <c r="A7" s="300">
        <v>1</v>
      </c>
      <c r="B7" s="349">
        <v>2</v>
      </c>
      <c r="C7" s="349"/>
      <c r="D7" s="349"/>
      <c r="E7" s="349"/>
      <c r="F7" s="349">
        <v>3</v>
      </c>
      <c r="G7" s="349"/>
      <c r="H7" s="349"/>
      <c r="I7" s="349"/>
      <c r="J7" s="349"/>
      <c r="K7" s="349">
        <v>4</v>
      </c>
      <c r="L7" s="349"/>
    </row>
    <row r="8" spans="1:13" x14ac:dyDescent="0.25">
      <c r="A8" s="299">
        <v>2</v>
      </c>
      <c r="B8" s="353" t="s">
        <v>258</v>
      </c>
      <c r="C8" s="353"/>
      <c r="D8" s="353"/>
      <c r="E8" s="353"/>
      <c r="F8" s="353" t="s">
        <v>259</v>
      </c>
      <c r="G8" s="353"/>
      <c r="H8" s="353"/>
      <c r="I8" s="353"/>
      <c r="J8" s="353"/>
      <c r="K8" s="360">
        <v>29.13</v>
      </c>
      <c r="L8" s="360"/>
    </row>
    <row r="9" spans="1:13" x14ac:dyDescent="0.25">
      <c r="A9" s="299">
        <v>3</v>
      </c>
      <c r="B9" s="353" t="s">
        <v>258</v>
      </c>
      <c r="C9" s="353"/>
      <c r="D9" s="353"/>
      <c r="E9" s="353"/>
      <c r="F9" s="353" t="s">
        <v>260</v>
      </c>
      <c r="G9" s="353"/>
      <c r="H9" s="353"/>
      <c r="I9" s="353"/>
      <c r="J9" s="353"/>
      <c r="K9" s="360">
        <v>2003.11</v>
      </c>
      <c r="L9" s="360"/>
    </row>
    <row r="10" spans="1:13" s="1" customFormat="1" x14ac:dyDescent="0.25">
      <c r="A10" s="357" t="s">
        <v>159</v>
      </c>
      <c r="B10" s="358"/>
      <c r="C10" s="358"/>
      <c r="D10" s="358"/>
      <c r="E10" s="359"/>
      <c r="F10" s="352"/>
      <c r="G10" s="352"/>
      <c r="H10" s="352"/>
      <c r="I10" s="352"/>
      <c r="J10" s="352"/>
      <c r="K10" s="361">
        <f>SUM(K8:K9)</f>
        <v>2032.24</v>
      </c>
      <c r="L10" s="361"/>
    </row>
    <row r="13" spans="1:13" s="230" customFormat="1" x14ac:dyDescent="0.25">
      <c r="A13" s="2" t="s">
        <v>229</v>
      </c>
      <c r="B13" s="2"/>
      <c r="C13" s="2"/>
      <c r="D13" s="2"/>
      <c r="E13" s="2"/>
      <c r="H13" s="242" t="s">
        <v>230</v>
      </c>
      <c r="I13" s="242"/>
      <c r="J13" s="2"/>
      <c r="K13" s="2"/>
    </row>
    <row r="14" spans="1:13" s="230" customFormat="1" x14ac:dyDescent="0.25">
      <c r="A14" s="2" t="s">
        <v>205</v>
      </c>
      <c r="B14" s="2"/>
      <c r="C14" s="2"/>
      <c r="D14" s="2"/>
      <c r="E14" s="2"/>
      <c r="H14" s="168"/>
      <c r="I14" s="159"/>
      <c r="J14" s="159"/>
      <c r="K14" s="159"/>
    </row>
    <row r="15" spans="1:13" s="230" customFormat="1" x14ac:dyDescent="0.25">
      <c r="A15" s="2" t="s">
        <v>206</v>
      </c>
      <c r="B15" s="2"/>
      <c r="C15" s="2"/>
      <c r="D15" s="2"/>
      <c r="E15" s="2"/>
      <c r="H15" s="242" t="s">
        <v>209</v>
      </c>
      <c r="I15" s="242"/>
      <c r="J15" s="242"/>
      <c r="K15" s="242"/>
    </row>
    <row r="16" spans="1:13" s="230" customFormat="1" x14ac:dyDescent="0.25">
      <c r="A16" s="2" t="s">
        <v>207</v>
      </c>
      <c r="B16" s="2"/>
      <c r="C16" s="2"/>
      <c r="D16" s="2"/>
      <c r="E16" s="2"/>
      <c r="H16" s="242" t="s">
        <v>210</v>
      </c>
      <c r="I16" s="242"/>
      <c r="J16" s="242"/>
      <c r="K16" s="242"/>
    </row>
    <row r="17" spans="1:11" s="230" customFormat="1" x14ac:dyDescent="0.25">
      <c r="A17" s="2" t="s">
        <v>208</v>
      </c>
      <c r="B17" s="2"/>
      <c r="C17" s="2"/>
      <c r="D17" s="2"/>
      <c r="E17" s="2"/>
      <c r="H17" s="168"/>
      <c r="I17" s="2"/>
      <c r="J17" s="2"/>
      <c r="K17" s="2"/>
    </row>
    <row r="18" spans="1:11" s="230" customFormat="1" x14ac:dyDescent="0.25">
      <c r="A18" s="2"/>
      <c r="B18" s="2"/>
      <c r="C18" s="2"/>
      <c r="D18" s="2"/>
      <c r="E18" s="2"/>
      <c r="H18" s="168"/>
      <c r="I18" s="2"/>
      <c r="J18" s="2"/>
      <c r="K18" s="2"/>
    </row>
    <row r="19" spans="1:11" s="230" customFormat="1" x14ac:dyDescent="0.25">
      <c r="A19" s="2" t="s">
        <v>211</v>
      </c>
      <c r="B19" s="2"/>
      <c r="C19" s="2"/>
      <c r="D19" s="2"/>
      <c r="E19" s="2"/>
      <c r="H19" s="242" t="s">
        <v>212</v>
      </c>
      <c r="I19" s="242"/>
      <c r="J19" s="242"/>
      <c r="K19" s="242"/>
    </row>
    <row r="20" spans="1:11" s="230" customFormat="1" x14ac:dyDescent="0.25">
      <c r="A20" s="2"/>
      <c r="B20" s="2"/>
      <c r="C20" s="2"/>
      <c r="D20" s="2"/>
      <c r="E20" s="2"/>
      <c r="H20" s="168"/>
      <c r="I20" s="2"/>
      <c r="J20" s="2"/>
      <c r="K20" s="2"/>
    </row>
    <row r="21" spans="1:11" s="230" customFormat="1" x14ac:dyDescent="0.25">
      <c r="A21" s="2"/>
      <c r="B21" s="2"/>
      <c r="C21" s="2"/>
      <c r="D21" s="2"/>
      <c r="E21" s="2"/>
      <c r="H21" s="168"/>
      <c r="I21" s="2"/>
      <c r="J21" s="2"/>
      <c r="K21" s="2"/>
    </row>
    <row r="22" spans="1:11" s="230" customFormat="1" x14ac:dyDescent="0.25">
      <c r="A22" s="2" t="s">
        <v>213</v>
      </c>
      <c r="B22" s="2"/>
      <c r="C22" s="2"/>
      <c r="D22" s="2"/>
      <c r="E22" s="2"/>
      <c r="H22" s="168"/>
      <c r="I22" s="2"/>
      <c r="J22" s="2"/>
      <c r="K22" s="2"/>
    </row>
    <row r="23" spans="1:11" s="230" customFormat="1" x14ac:dyDescent="0.25">
      <c r="A23" s="2" t="s">
        <v>214</v>
      </c>
      <c r="B23" s="2"/>
      <c r="C23" s="2"/>
      <c r="D23" s="2"/>
      <c r="E23" s="2"/>
      <c r="H23" s="168"/>
      <c r="I23" s="2"/>
      <c r="J23" s="2"/>
      <c r="K23" s="2"/>
    </row>
    <row r="24" spans="1:11" s="230" customFormat="1" x14ac:dyDescent="0.25">
      <c r="A24" s="2" t="s">
        <v>215</v>
      </c>
      <c r="B24" s="2"/>
      <c r="C24" s="2"/>
      <c r="D24" s="2"/>
      <c r="E24" s="2"/>
      <c r="H24" s="168"/>
      <c r="I24" s="2"/>
      <c r="J24" s="2"/>
      <c r="K24" s="2"/>
    </row>
    <row r="25" spans="1:11" s="230" customFormat="1" x14ac:dyDescent="0.25">
      <c r="A25" s="2" t="s">
        <v>216</v>
      </c>
      <c r="B25" s="2"/>
      <c r="C25" s="2"/>
      <c r="D25" s="2"/>
      <c r="E25" s="2"/>
      <c r="H25" s="301" t="s">
        <v>217</v>
      </c>
      <c r="I25" s="301"/>
      <c r="J25" s="301"/>
      <c r="K25" s="301"/>
    </row>
    <row r="26" spans="1:11" s="230" customFormat="1" x14ac:dyDescent="0.25">
      <c r="A26" s="2"/>
      <c r="B26" s="2"/>
      <c r="C26" s="2"/>
      <c r="D26" s="2"/>
      <c r="E26" s="2"/>
      <c r="H26" s="168"/>
      <c r="I26" s="2"/>
      <c r="J26" s="2"/>
      <c r="K26" s="2"/>
    </row>
    <row r="27" spans="1:11" s="230" customFormat="1" x14ac:dyDescent="0.25">
      <c r="A27" s="2" t="s">
        <v>218</v>
      </c>
      <c r="B27" s="2"/>
      <c r="C27" s="2"/>
      <c r="D27" s="2"/>
      <c r="E27" s="2"/>
      <c r="H27" s="168"/>
      <c r="I27" s="2"/>
      <c r="J27" s="2"/>
      <c r="K27" s="2"/>
    </row>
    <row r="28" spans="1:11" s="230" customFormat="1" x14ac:dyDescent="0.25">
      <c r="A28" s="2" t="s">
        <v>219</v>
      </c>
      <c r="B28" s="2"/>
      <c r="C28" s="2"/>
      <c r="D28" s="2"/>
      <c r="E28" s="2"/>
      <c r="H28" s="168"/>
      <c r="I28" s="2"/>
      <c r="J28" s="2"/>
      <c r="K28" s="2"/>
    </row>
    <row r="29" spans="1:11" s="230" customFormat="1" x14ac:dyDescent="0.25">
      <c r="A29" s="2" t="s">
        <v>220</v>
      </c>
      <c r="B29" s="2" t="s">
        <v>231</v>
      </c>
      <c r="C29" s="2"/>
      <c r="D29" s="2"/>
      <c r="E29" s="2"/>
      <c r="H29" s="301" t="s">
        <v>232</v>
      </c>
      <c r="I29" s="301"/>
      <c r="J29" s="301"/>
      <c r="K29" s="301"/>
    </row>
    <row r="30" spans="1:11" s="230" customFormat="1" x14ac:dyDescent="0.25">
      <c r="A30" s="2"/>
      <c r="B30" s="2"/>
      <c r="C30" s="2"/>
      <c r="D30" s="2"/>
      <c r="E30" s="2"/>
      <c r="H30" s="168"/>
      <c r="I30" s="2"/>
      <c r="J30" s="2"/>
      <c r="K30" s="2"/>
    </row>
    <row r="31" spans="1:11" s="230" customFormat="1" x14ac:dyDescent="0.25">
      <c r="A31" s="2" t="s">
        <v>221</v>
      </c>
      <c r="B31" s="2"/>
      <c r="C31" s="2"/>
      <c r="D31" s="2"/>
      <c r="E31" s="2"/>
      <c r="H31" s="168"/>
      <c r="I31" s="2"/>
      <c r="J31" s="2"/>
      <c r="K31" s="2"/>
    </row>
    <row r="32" spans="1:11" s="230" customFormat="1" x14ac:dyDescent="0.25">
      <c r="A32" s="132" t="s">
        <v>222</v>
      </c>
      <c r="B32" s="132"/>
      <c r="C32" s="132"/>
      <c r="D32" s="132"/>
      <c r="E32" s="2"/>
      <c r="H32" s="301" t="s">
        <v>233</v>
      </c>
      <c r="I32" s="301"/>
      <c r="J32" s="301"/>
      <c r="K32" s="301"/>
    </row>
    <row r="33" spans="1:12" s="230" customFormat="1" x14ac:dyDescent="0.25">
      <c r="A33" s="2"/>
      <c r="B33" s="2"/>
      <c r="C33" s="2"/>
      <c r="D33" s="2"/>
      <c r="E33" s="2"/>
      <c r="H33" s="168"/>
      <c r="I33" s="2"/>
      <c r="J33" s="2"/>
      <c r="K33" s="2"/>
    </row>
    <row r="34" spans="1:12" s="230" customFormat="1" x14ac:dyDescent="0.25">
      <c r="A34" s="2" t="s">
        <v>223</v>
      </c>
      <c r="B34" s="2"/>
      <c r="C34" s="2"/>
      <c r="D34" s="2"/>
      <c r="E34" s="2"/>
      <c r="H34" s="132"/>
      <c r="I34" s="132"/>
      <c r="J34" s="132"/>
      <c r="K34" s="132"/>
    </row>
    <row r="35" spans="1:12" s="230" customFormat="1" x14ac:dyDescent="0.25">
      <c r="A35" s="132" t="s">
        <v>234</v>
      </c>
      <c r="B35" s="132"/>
      <c r="C35" s="132"/>
      <c r="D35" s="132"/>
      <c r="E35" s="132"/>
      <c r="H35" s="132" t="s">
        <v>252</v>
      </c>
      <c r="I35" s="225"/>
      <c r="J35" s="225"/>
      <c r="K35" s="225"/>
    </row>
    <row r="36" spans="1:12" s="230" customFormat="1" x14ac:dyDescent="0.25">
      <c r="A36" s="2"/>
      <c r="B36" s="2"/>
      <c r="C36" s="2"/>
      <c r="D36" s="2"/>
      <c r="E36" s="2"/>
      <c r="H36" s="168"/>
      <c r="I36" s="2"/>
      <c r="J36" s="2"/>
      <c r="K36" s="2"/>
    </row>
    <row r="37" spans="1:12" s="230" customFormat="1" x14ac:dyDescent="0.25">
      <c r="A37" s="2" t="s">
        <v>224</v>
      </c>
      <c r="B37" s="2"/>
      <c r="C37" s="2"/>
      <c r="D37" s="2"/>
      <c r="E37" s="2"/>
      <c r="H37" s="168"/>
      <c r="I37" s="2"/>
      <c r="J37" s="2"/>
      <c r="K37" s="2"/>
    </row>
    <row r="38" spans="1:12" s="230" customFormat="1" x14ac:dyDescent="0.25">
      <c r="A38" s="342" t="s">
        <v>225</v>
      </c>
      <c r="B38" s="342"/>
      <c r="C38" s="342"/>
      <c r="D38" s="342"/>
      <c r="E38" s="342"/>
      <c r="H38" s="132" t="s">
        <v>237</v>
      </c>
      <c r="I38" s="132"/>
      <c r="J38" s="132"/>
      <c r="K38" s="132"/>
    </row>
    <row r="39" spans="1:12" s="230" customFormat="1" x14ac:dyDescent="0.25">
      <c r="A39" s="2"/>
      <c r="B39" s="2"/>
      <c r="C39" s="2"/>
      <c r="D39" s="2"/>
      <c r="E39" s="2"/>
      <c r="H39" s="225"/>
      <c r="I39" s="225"/>
      <c r="J39" s="225"/>
      <c r="K39" s="225"/>
    </row>
    <row r="40" spans="1:12" s="230" customFormat="1" x14ac:dyDescent="0.25">
      <c r="A40" s="2" t="s">
        <v>238</v>
      </c>
      <c r="B40" s="2"/>
      <c r="C40" s="2"/>
      <c r="D40" s="2"/>
      <c r="E40" s="2"/>
      <c r="H40" s="355" t="s">
        <v>251</v>
      </c>
      <c r="I40" s="355"/>
      <c r="J40" s="355"/>
      <c r="K40" s="355"/>
      <c r="L40" s="355"/>
    </row>
    <row r="41" spans="1:12" s="230" customFormat="1" x14ac:dyDescent="0.25">
      <c r="A41" s="2"/>
      <c r="B41" s="2"/>
      <c r="C41" s="2"/>
      <c r="D41" s="2"/>
      <c r="E41" s="2"/>
      <c r="H41" s="168"/>
      <c r="I41" s="2"/>
      <c r="J41" s="2"/>
      <c r="K41" s="2"/>
    </row>
    <row r="42" spans="1:12" s="230" customFormat="1" x14ac:dyDescent="0.25">
      <c r="A42" s="2" t="s">
        <v>226</v>
      </c>
      <c r="B42" s="2"/>
      <c r="C42" s="2"/>
      <c r="D42" s="2"/>
      <c r="E42" s="2"/>
      <c r="I42" s="225"/>
      <c r="J42" s="225"/>
      <c r="K42" s="225"/>
    </row>
    <row r="43" spans="1:12" s="230" customFormat="1" x14ac:dyDescent="0.25">
      <c r="A43" s="2" t="s">
        <v>227</v>
      </c>
      <c r="B43" s="2"/>
      <c r="C43" s="2"/>
      <c r="D43" s="2"/>
      <c r="E43" s="2"/>
      <c r="H43" s="243" t="s">
        <v>228</v>
      </c>
      <c r="I43" s="243"/>
      <c r="J43" s="243"/>
      <c r="K43" s="243"/>
    </row>
    <row r="44" spans="1:12" s="230" customFormat="1" ht="15" x14ac:dyDescent="0.25">
      <c r="B44" s="228"/>
      <c r="C44" s="232"/>
      <c r="E44" s="228"/>
      <c r="H44" s="228"/>
    </row>
    <row r="45" spans="1:12" s="230" customFormat="1" ht="15" x14ac:dyDescent="0.25">
      <c r="B45" s="228"/>
      <c r="C45" s="232"/>
      <c r="E45" s="228"/>
      <c r="H45" s="228"/>
    </row>
    <row r="46" spans="1:12" s="230" customFormat="1" ht="15" x14ac:dyDescent="0.25">
      <c r="B46" s="228"/>
      <c r="C46" s="232"/>
      <c r="E46" s="228"/>
      <c r="H46" s="228"/>
    </row>
    <row r="47" spans="1:12" s="230" customFormat="1" ht="15" x14ac:dyDescent="0.25">
      <c r="B47" s="228"/>
      <c r="C47" s="232"/>
      <c r="E47" s="228"/>
      <c r="H47" s="228"/>
    </row>
  </sheetData>
  <mergeCells count="21">
    <mergeCell ref="A10:E10"/>
    <mergeCell ref="F10:J10"/>
    <mergeCell ref="K10:L10"/>
    <mergeCell ref="A38:E38"/>
    <mergeCell ref="H40:L40"/>
    <mergeCell ref="B8:E8"/>
    <mergeCell ref="F8:J8"/>
    <mergeCell ref="K8:L8"/>
    <mergeCell ref="B9:E9"/>
    <mergeCell ref="F9:J9"/>
    <mergeCell ref="K9:L9"/>
    <mergeCell ref="E1:H1"/>
    <mergeCell ref="I1:L1"/>
    <mergeCell ref="I2:L2"/>
    <mergeCell ref="A3:L4"/>
    <mergeCell ref="B7:E7"/>
    <mergeCell ref="F7:J7"/>
    <mergeCell ref="K7:L7"/>
    <mergeCell ref="B6:E6"/>
    <mergeCell ref="F6:J6"/>
    <mergeCell ref="K6:L6"/>
  </mergeCells>
  <pageMargins left="1.0629921259842521" right="0.19685039370078741" top="0.59055118110236227" bottom="0.59055118110236227" header="0.31496062992125984" footer="0.31496062992125984"/>
  <pageSetup paperSize="9" scale="7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на 30.09.2024</vt:lpstr>
      <vt:lpstr>ОЗ</vt:lpstr>
      <vt:lpstr>ЗАПАСИ</vt:lpstr>
      <vt:lpstr>Гроші та еквіваленти</vt:lpstr>
      <vt:lpstr>ДТ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2024-12-27T14:12:17Z</dcterms:modified>
</cp:coreProperties>
</file>