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29040" windowHeight="15840" activeTab="3"/>
  </bookViews>
  <sheets>
    <sheet name="Лист1" sheetId="1" r:id="rId1"/>
    <sheet name="1-4 класи " sheetId="2" r:id="rId2"/>
    <sheet name="5-9 класи " sheetId="3" r:id="rId3"/>
    <sheet name="10-12 класи " sheetId="4" r:id="rId4"/>
    <sheet name="ЦПО" sheetId="5" r:id="rId5"/>
    <sheet name="здо" sheetId="6" r:id="rId6"/>
  </sheets>
  <calcPr calcId="145621"/>
</workbook>
</file>

<file path=xl/calcChain.xml><?xml version="1.0" encoding="utf-8"?>
<calcChain xmlns="http://schemas.openxmlformats.org/spreadsheetml/2006/main">
  <c r="L22" i="6" l="1"/>
  <c r="AG25" i="6" l="1"/>
  <c r="AB25" i="6"/>
  <c r="V25" i="6"/>
  <c r="Q25" i="6"/>
  <c r="L25" i="6"/>
  <c r="F25" i="6"/>
  <c r="G25" i="6" l="1"/>
  <c r="F12" i="6"/>
  <c r="L12" i="6"/>
  <c r="Q12" i="6"/>
  <c r="V12" i="6"/>
  <c r="AB12" i="6"/>
  <c r="AG12" i="6"/>
  <c r="F13" i="6"/>
  <c r="L13" i="6"/>
  <c r="Q13" i="6"/>
  <c r="V13" i="6"/>
  <c r="AB13" i="6"/>
  <c r="AG13" i="6"/>
  <c r="F14" i="6"/>
  <c r="L14" i="6"/>
  <c r="Q14" i="6"/>
  <c r="V14" i="6"/>
  <c r="AB14" i="6"/>
  <c r="AG14" i="6"/>
  <c r="F15" i="6"/>
  <c r="L15" i="6"/>
  <c r="Q15" i="6"/>
  <c r="V15" i="6"/>
  <c r="AB15" i="6"/>
  <c r="AG15" i="6"/>
  <c r="F16" i="6"/>
  <c r="L16" i="6"/>
  <c r="Q16" i="6"/>
  <c r="V16" i="6"/>
  <c r="AB16" i="6"/>
  <c r="AG16" i="6"/>
  <c r="F17" i="6"/>
  <c r="L17" i="6"/>
  <c r="Q17" i="6"/>
  <c r="V17" i="6"/>
  <c r="AB17" i="6"/>
  <c r="AG17" i="6"/>
  <c r="F18" i="6"/>
  <c r="L18" i="6"/>
  <c r="Q18" i="6"/>
  <c r="V18" i="6"/>
  <c r="AB18" i="6"/>
  <c r="AG18" i="6"/>
  <c r="F19" i="6"/>
  <c r="L19" i="6"/>
  <c r="Q19" i="6"/>
  <c r="V19" i="6"/>
  <c r="AB19" i="6"/>
  <c r="AG19" i="6"/>
  <c r="F20" i="6"/>
  <c r="L20" i="6"/>
  <c r="Q20" i="6"/>
  <c r="V20" i="6"/>
  <c r="AB20" i="6"/>
  <c r="AG20" i="6"/>
  <c r="F21" i="6"/>
  <c r="L21" i="6"/>
  <c r="Q21" i="6"/>
  <c r="V21" i="6"/>
  <c r="AB21" i="6"/>
  <c r="AG21" i="6"/>
  <c r="F22" i="6"/>
  <c r="Q22" i="6"/>
  <c r="V22" i="6"/>
  <c r="AB22" i="6"/>
  <c r="AG22" i="6"/>
  <c r="F23" i="6"/>
  <c r="L23" i="6"/>
  <c r="Q23" i="6"/>
  <c r="V23" i="6"/>
  <c r="AB23" i="6"/>
  <c r="AG23" i="6"/>
  <c r="F24" i="6"/>
  <c r="L24" i="6"/>
  <c r="Q24" i="6"/>
  <c r="V24" i="6"/>
  <c r="AB24" i="6"/>
  <c r="AG24" i="6"/>
  <c r="L26" i="6"/>
  <c r="Q26" i="6"/>
  <c r="V26" i="6"/>
  <c r="AB26" i="6"/>
  <c r="AG26" i="6"/>
  <c r="F27" i="6"/>
  <c r="L27" i="6"/>
  <c r="Q27" i="6"/>
  <c r="V27" i="6"/>
  <c r="AB27" i="6"/>
  <c r="AG27" i="6"/>
  <c r="F28" i="6"/>
  <c r="L28" i="6"/>
  <c r="Q28" i="6"/>
  <c r="V28" i="6"/>
  <c r="AB28" i="6"/>
  <c r="AG28" i="6"/>
  <c r="F29" i="6"/>
  <c r="L29" i="6"/>
  <c r="Q29" i="6"/>
  <c r="V29" i="6"/>
  <c r="AB29" i="6"/>
  <c r="AG29" i="6"/>
  <c r="F30" i="6"/>
  <c r="L30" i="6"/>
  <c r="Q30" i="6"/>
  <c r="V30" i="6"/>
  <c r="AG30" i="6"/>
  <c r="F31" i="6"/>
  <c r="L31" i="6"/>
  <c r="Q31" i="6"/>
  <c r="V31" i="6"/>
  <c r="AG31" i="6"/>
  <c r="B32" i="6"/>
  <c r="C32" i="6"/>
  <c r="D32" i="6"/>
  <c r="E32" i="6"/>
  <c r="H32" i="6"/>
  <c r="I32" i="6"/>
  <c r="J32" i="6"/>
  <c r="K32" i="6"/>
  <c r="M32" i="6"/>
  <c r="N32" i="6"/>
  <c r="O32" i="6"/>
  <c r="P32" i="6"/>
  <c r="R32" i="6"/>
  <c r="S32" i="6"/>
  <c r="T32" i="6"/>
  <c r="U32" i="6"/>
  <c r="W32" i="6"/>
  <c r="X32" i="6"/>
  <c r="Y32" i="6"/>
  <c r="Z32" i="6"/>
  <c r="AA32" i="6"/>
  <c r="AC32" i="6"/>
  <c r="AD32" i="6"/>
  <c r="AF32" i="6"/>
  <c r="AH32" i="6"/>
  <c r="AI32" i="6"/>
  <c r="Q32" i="6" l="1"/>
  <c r="L32" i="6"/>
  <c r="F32" i="6"/>
  <c r="G29" i="6"/>
  <c r="G24" i="6"/>
  <c r="G21" i="6"/>
  <c r="G17" i="6"/>
  <c r="G13" i="6"/>
  <c r="AB32" i="6"/>
  <c r="V32" i="6"/>
  <c r="G31" i="6"/>
  <c r="G30" i="6"/>
  <c r="G22" i="6"/>
  <c r="G18" i="6"/>
  <c r="G14" i="6"/>
  <c r="G28" i="6"/>
  <c r="G27" i="6"/>
  <c r="G23" i="6"/>
  <c r="G20" i="6"/>
  <c r="G19" i="6"/>
  <c r="G16" i="6"/>
  <c r="G15" i="6"/>
  <c r="G12" i="6"/>
  <c r="AG32" i="6"/>
  <c r="G32" i="6" l="1"/>
  <c r="X16" i="4" l="1"/>
  <c r="X17" i="4"/>
  <c r="X15" i="4"/>
  <c r="X12" i="4"/>
  <c r="X11" i="4"/>
  <c r="X10" i="4"/>
  <c r="X9" i="4"/>
  <c r="W17" i="4"/>
  <c r="W15" i="4"/>
  <c r="W13" i="4"/>
  <c r="W12" i="4"/>
  <c r="W11" i="4"/>
  <c r="W10" i="4"/>
  <c r="W18" i="4" s="1"/>
  <c r="W9" i="4"/>
  <c r="O11" i="2" l="1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10" i="2"/>
  <c r="AE11" i="2"/>
  <c r="AE12" i="2"/>
  <c r="AH12" i="2" s="1"/>
  <c r="AE13" i="2"/>
  <c r="AH13" i="2" s="1"/>
  <c r="AE14" i="2"/>
  <c r="AE15" i="2"/>
  <c r="AE16" i="2"/>
  <c r="AE17" i="2"/>
  <c r="AE18" i="2"/>
  <c r="AE19" i="2"/>
  <c r="AE20" i="2"/>
  <c r="AE21" i="2"/>
  <c r="AH21" i="2" s="1"/>
  <c r="AE22" i="2"/>
  <c r="AE23" i="2"/>
  <c r="AE24" i="2"/>
  <c r="AE25" i="2"/>
  <c r="AE26" i="2"/>
  <c r="AE27" i="2"/>
  <c r="AE28" i="2"/>
  <c r="AE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10" i="2"/>
  <c r="O15" i="4"/>
  <c r="O16" i="4"/>
  <c r="O17" i="4"/>
  <c r="P10" i="4"/>
  <c r="P11" i="4"/>
  <c r="P12" i="4"/>
  <c r="P13" i="4"/>
  <c r="P14" i="4"/>
  <c r="P15" i="4"/>
  <c r="P16" i="4"/>
  <c r="P17" i="4"/>
  <c r="P9" i="4"/>
  <c r="O10" i="4"/>
  <c r="O11" i="4"/>
  <c r="O12" i="4"/>
  <c r="O13" i="4"/>
  <c r="Q13" i="4" s="1"/>
  <c r="O14" i="4"/>
  <c r="O9" i="4"/>
  <c r="L14" i="4"/>
  <c r="M14" i="4"/>
  <c r="G14" i="4"/>
  <c r="F14" i="4"/>
  <c r="AS25" i="3"/>
  <c r="AR25" i="3"/>
  <c r="AS23" i="3"/>
  <c r="AR23" i="3"/>
  <c r="AS15" i="3"/>
  <c r="AR15" i="3"/>
  <c r="AS13" i="3"/>
  <c r="AR13" i="3"/>
  <c r="AS12" i="3"/>
  <c r="AR12" i="3"/>
  <c r="AO21" i="3"/>
  <c r="AN21" i="3"/>
  <c r="AH21" i="3"/>
  <c r="AG21" i="3"/>
  <c r="Z21" i="3"/>
  <c r="Y21" i="3"/>
  <c r="R21" i="3"/>
  <c r="Q21" i="3"/>
  <c r="I21" i="3"/>
  <c r="H21" i="3"/>
  <c r="AH23" i="2"/>
  <c r="AF23" i="2"/>
  <c r="P23" i="2"/>
  <c r="H23" i="2"/>
  <c r="AI23" i="2" s="1"/>
  <c r="X29" i="2"/>
  <c r="AN10" i="3"/>
  <c r="AN11" i="3"/>
  <c r="AN12" i="3"/>
  <c r="AN13" i="3"/>
  <c r="AN14" i="3"/>
  <c r="AP14" i="3" s="1"/>
  <c r="AN15" i="3"/>
  <c r="AN16" i="3"/>
  <c r="AN17" i="3"/>
  <c r="AN18" i="3"/>
  <c r="AN19" i="3"/>
  <c r="AN20" i="3"/>
  <c r="AN22" i="3"/>
  <c r="AN23" i="3"/>
  <c r="AN24" i="3"/>
  <c r="AN25" i="3"/>
  <c r="AN26" i="3"/>
  <c r="AN9" i="3"/>
  <c r="AG26" i="3"/>
  <c r="AG10" i="3"/>
  <c r="AG11" i="3"/>
  <c r="AG12" i="3"/>
  <c r="AG13" i="3"/>
  <c r="AG14" i="3"/>
  <c r="AG15" i="3"/>
  <c r="AG16" i="3"/>
  <c r="AP16" i="3" s="1"/>
  <c r="AG17" i="3"/>
  <c r="AG18" i="3"/>
  <c r="AG19" i="3"/>
  <c r="AG20" i="3"/>
  <c r="AG22" i="3"/>
  <c r="AG23" i="3"/>
  <c r="AG24" i="3"/>
  <c r="AP24" i="3" s="1"/>
  <c r="AG25" i="3"/>
  <c r="AP25" i="3" s="1"/>
  <c r="AG9" i="3"/>
  <c r="H23" i="3"/>
  <c r="H24" i="3"/>
  <c r="H25" i="3"/>
  <c r="H26" i="3"/>
  <c r="H10" i="3"/>
  <c r="H11" i="3"/>
  <c r="H12" i="3"/>
  <c r="H13" i="3"/>
  <c r="H14" i="3"/>
  <c r="H15" i="3"/>
  <c r="H16" i="3"/>
  <c r="H17" i="3"/>
  <c r="H18" i="3"/>
  <c r="H19" i="3"/>
  <c r="H20" i="3"/>
  <c r="H22" i="3"/>
  <c r="H9" i="3"/>
  <c r="Q26" i="3"/>
  <c r="Q10" i="3"/>
  <c r="Q11" i="3"/>
  <c r="Q12" i="3"/>
  <c r="Q13" i="3"/>
  <c r="Q14" i="3"/>
  <c r="Q15" i="3"/>
  <c r="Q16" i="3"/>
  <c r="Q17" i="3"/>
  <c r="Q18" i="3"/>
  <c r="Q19" i="3"/>
  <c r="Q20" i="3"/>
  <c r="Q22" i="3"/>
  <c r="Q23" i="3"/>
  <c r="Q24" i="3"/>
  <c r="Q25" i="3"/>
  <c r="Q9" i="3"/>
  <c r="Y24" i="3"/>
  <c r="Y25" i="3"/>
  <c r="Y26" i="3"/>
  <c r="Y10" i="3"/>
  <c r="Y11" i="3"/>
  <c r="Y12" i="3"/>
  <c r="Y13" i="3"/>
  <c r="Y14" i="3"/>
  <c r="Y15" i="3"/>
  <c r="Y16" i="3"/>
  <c r="Y17" i="3"/>
  <c r="Y18" i="3"/>
  <c r="Y19" i="3"/>
  <c r="Y20" i="3"/>
  <c r="Y22" i="3"/>
  <c r="Y23" i="3"/>
  <c r="Y9" i="3"/>
  <c r="AP23" i="3"/>
  <c r="L10" i="4"/>
  <c r="L11" i="4"/>
  <c r="L12" i="4"/>
  <c r="L13" i="4"/>
  <c r="L15" i="4"/>
  <c r="L16" i="4"/>
  <c r="L17" i="4"/>
  <c r="L9" i="4"/>
  <c r="F10" i="4"/>
  <c r="F11" i="4"/>
  <c r="F12" i="4"/>
  <c r="F13" i="4"/>
  <c r="F15" i="4"/>
  <c r="F16" i="4"/>
  <c r="F17" i="4"/>
  <c r="F9" i="4"/>
  <c r="M10" i="4"/>
  <c r="M11" i="4"/>
  <c r="M12" i="4"/>
  <c r="M13" i="4"/>
  <c r="M15" i="4"/>
  <c r="M16" i="4"/>
  <c r="M17" i="4"/>
  <c r="M9" i="4"/>
  <c r="G10" i="4"/>
  <c r="R10" i="4" s="1"/>
  <c r="G11" i="4"/>
  <c r="R11" i="4" s="1"/>
  <c r="G12" i="4"/>
  <c r="R12" i="4" s="1"/>
  <c r="G13" i="4"/>
  <c r="G15" i="4"/>
  <c r="R15" i="4" s="1"/>
  <c r="G16" i="4"/>
  <c r="G17" i="4"/>
  <c r="G9" i="4"/>
  <c r="AO10" i="3"/>
  <c r="AO11" i="3"/>
  <c r="AO12" i="3"/>
  <c r="AO13" i="3"/>
  <c r="AO14" i="3"/>
  <c r="AO15" i="3"/>
  <c r="AO16" i="3"/>
  <c r="AO17" i="3"/>
  <c r="AO18" i="3"/>
  <c r="AO19" i="3"/>
  <c r="AO20" i="3"/>
  <c r="AQ20" i="3" s="1"/>
  <c r="AO22" i="3"/>
  <c r="AO23" i="3"/>
  <c r="AO24" i="3"/>
  <c r="AO25" i="3"/>
  <c r="AO26" i="3"/>
  <c r="AO9" i="3"/>
  <c r="AH10" i="3"/>
  <c r="AH11" i="3"/>
  <c r="AH12" i="3"/>
  <c r="AH13" i="3"/>
  <c r="AH14" i="3"/>
  <c r="AH15" i="3"/>
  <c r="AH16" i="3"/>
  <c r="AH17" i="3"/>
  <c r="AH18" i="3"/>
  <c r="AH19" i="3"/>
  <c r="AH20" i="3"/>
  <c r="AH22" i="3"/>
  <c r="AH23" i="3"/>
  <c r="AH24" i="3"/>
  <c r="AH25" i="3"/>
  <c r="AH26" i="3"/>
  <c r="AH9" i="3"/>
  <c r="Z20" i="3"/>
  <c r="Z22" i="3"/>
  <c r="Z23" i="3"/>
  <c r="Z24" i="3"/>
  <c r="Z25" i="3"/>
  <c r="Z26" i="3"/>
  <c r="Z10" i="3"/>
  <c r="Z11" i="3"/>
  <c r="Z12" i="3"/>
  <c r="Z13" i="3"/>
  <c r="Z14" i="3"/>
  <c r="Z15" i="3"/>
  <c r="Z16" i="3"/>
  <c r="Z17" i="3"/>
  <c r="Z18" i="3"/>
  <c r="Z19" i="3"/>
  <c r="Z9" i="3"/>
  <c r="R10" i="3"/>
  <c r="R11" i="3"/>
  <c r="R12" i="3"/>
  <c r="R13" i="3"/>
  <c r="R14" i="3"/>
  <c r="R15" i="3"/>
  <c r="R16" i="3"/>
  <c r="R17" i="3"/>
  <c r="R18" i="3"/>
  <c r="R19" i="3"/>
  <c r="R20" i="3"/>
  <c r="R22" i="3"/>
  <c r="R23" i="3"/>
  <c r="R24" i="3"/>
  <c r="R25" i="3"/>
  <c r="R26" i="3"/>
  <c r="R9" i="3"/>
  <c r="I26" i="3"/>
  <c r="I10" i="3"/>
  <c r="I11" i="3"/>
  <c r="I12" i="3"/>
  <c r="I13" i="3"/>
  <c r="I14" i="3"/>
  <c r="I15" i="3"/>
  <c r="I16" i="3"/>
  <c r="I17" i="3"/>
  <c r="I18" i="3"/>
  <c r="I19" i="3"/>
  <c r="I20" i="3"/>
  <c r="I22" i="3"/>
  <c r="I23" i="3"/>
  <c r="I24" i="3"/>
  <c r="I25" i="3"/>
  <c r="I9" i="3"/>
  <c r="I27" i="3" s="1"/>
  <c r="AH19" i="2"/>
  <c r="AH20" i="2"/>
  <c r="AH24" i="2"/>
  <c r="AH25" i="2"/>
  <c r="AH27" i="2"/>
  <c r="AH28" i="2"/>
  <c r="AJ28" i="2" s="1"/>
  <c r="AH11" i="2"/>
  <c r="AH15" i="2"/>
  <c r="AH16" i="2"/>
  <c r="AF14" i="2"/>
  <c r="AF15" i="2"/>
  <c r="AF16" i="2"/>
  <c r="AF17" i="2"/>
  <c r="AF18" i="2"/>
  <c r="AF19" i="2"/>
  <c r="AF20" i="2"/>
  <c r="AF21" i="2"/>
  <c r="AF22" i="2"/>
  <c r="AF24" i="2"/>
  <c r="AF25" i="2"/>
  <c r="AF26" i="2"/>
  <c r="AF27" i="2"/>
  <c r="AF28" i="2"/>
  <c r="AF11" i="2"/>
  <c r="AF12" i="2"/>
  <c r="AF13" i="2"/>
  <c r="AF10" i="2"/>
  <c r="P11" i="2"/>
  <c r="P12" i="2"/>
  <c r="P13" i="2"/>
  <c r="P14" i="2"/>
  <c r="P15" i="2"/>
  <c r="P16" i="2"/>
  <c r="P17" i="2"/>
  <c r="P18" i="2"/>
  <c r="P19" i="2"/>
  <c r="P20" i="2"/>
  <c r="P21" i="2"/>
  <c r="P22" i="2"/>
  <c r="P24" i="2"/>
  <c r="P25" i="2"/>
  <c r="P26" i="2"/>
  <c r="P27" i="2"/>
  <c r="P28" i="2"/>
  <c r="P10" i="2"/>
  <c r="H11" i="2"/>
  <c r="H12" i="2"/>
  <c r="H13" i="2"/>
  <c r="H14" i="2"/>
  <c r="H15" i="2"/>
  <c r="H16" i="2"/>
  <c r="H17" i="2"/>
  <c r="H18" i="2"/>
  <c r="H19" i="2"/>
  <c r="H20" i="2"/>
  <c r="H21" i="2"/>
  <c r="H22" i="2"/>
  <c r="H24" i="2"/>
  <c r="H25" i="2"/>
  <c r="H26" i="2"/>
  <c r="H27" i="2"/>
  <c r="H28" i="2"/>
  <c r="H10" i="2"/>
  <c r="Y10" i="4" l="1"/>
  <c r="Y12" i="4"/>
  <c r="T15" i="4"/>
  <c r="T11" i="4"/>
  <c r="Y11" i="4"/>
  <c r="R14" i="4"/>
  <c r="Q14" i="4"/>
  <c r="Q11" i="4"/>
  <c r="AH17" i="2"/>
  <c r="AJ17" i="2" s="1"/>
  <c r="G29" i="2"/>
  <c r="AP9" i="3"/>
  <c r="AR9" i="3" s="1"/>
  <c r="R9" i="4"/>
  <c r="Y9" i="4" s="1"/>
  <c r="R17" i="4"/>
  <c r="Y17" i="4" s="1"/>
  <c r="AH10" i="2"/>
  <c r="AE29" i="2"/>
  <c r="O29" i="2"/>
  <c r="W29" i="2"/>
  <c r="AH18" i="2"/>
  <c r="AH26" i="2"/>
  <c r="AH14" i="2"/>
  <c r="AH22" i="2"/>
  <c r="R13" i="4"/>
  <c r="R16" i="4"/>
  <c r="Q17" i="4"/>
  <c r="Q15" i="4"/>
  <c r="Y15" i="4" s="1"/>
  <c r="Q10" i="4"/>
  <c r="Q12" i="4"/>
  <c r="M18" i="4"/>
  <c r="Q16" i="4"/>
  <c r="S16" i="4" s="1"/>
  <c r="Q9" i="4"/>
  <c r="T10" i="4"/>
  <c r="G18" i="4"/>
  <c r="AQ18" i="3"/>
  <c r="AQ10" i="3"/>
  <c r="AP18" i="3"/>
  <c r="AP10" i="3"/>
  <c r="Z27" i="3"/>
  <c r="AQ26" i="3"/>
  <c r="AS26" i="3" s="1"/>
  <c r="AQ22" i="3"/>
  <c r="AQ17" i="3"/>
  <c r="AO27" i="3"/>
  <c r="AP20" i="3"/>
  <c r="AP12" i="3"/>
  <c r="AP21" i="3"/>
  <c r="AR19" i="3" s="1"/>
  <c r="AH27" i="3"/>
  <c r="AQ24" i="3"/>
  <c r="AQ19" i="3"/>
  <c r="AQ15" i="3"/>
  <c r="AQ11" i="3"/>
  <c r="R27" i="3"/>
  <c r="AQ23" i="3"/>
  <c r="AQ14" i="3"/>
  <c r="AQ25" i="3"/>
  <c r="AQ16" i="3"/>
  <c r="AQ12" i="3"/>
  <c r="AQ21" i="3"/>
  <c r="AS19" i="3" s="1"/>
  <c r="X13" i="4" s="1"/>
  <c r="X18" i="4" s="1"/>
  <c r="AQ13" i="3"/>
  <c r="AP19" i="3"/>
  <c r="AP11" i="3"/>
  <c r="AQ9" i="3"/>
  <c r="AP15" i="3"/>
  <c r="AP26" i="3"/>
  <c r="AR26" i="3" s="1"/>
  <c r="H29" i="2"/>
  <c r="AI11" i="2"/>
  <c r="P29" i="2"/>
  <c r="AF29" i="2"/>
  <c r="AI12" i="2"/>
  <c r="AI10" i="2"/>
  <c r="AI28" i="2"/>
  <c r="AK28" i="2" s="1"/>
  <c r="T17" i="4" s="1"/>
  <c r="AI24" i="2"/>
  <c r="AI19" i="2"/>
  <c r="AI15" i="2"/>
  <c r="AI25" i="2"/>
  <c r="AI20" i="2"/>
  <c r="AJ25" i="2"/>
  <c r="AJ13" i="2"/>
  <c r="S10" i="4" s="1"/>
  <c r="AK10" i="2"/>
  <c r="AI27" i="2"/>
  <c r="AI18" i="2"/>
  <c r="AI17" i="2"/>
  <c r="AI13" i="2"/>
  <c r="AJ10" i="2"/>
  <c r="AJ14" i="2"/>
  <c r="AI22" i="2"/>
  <c r="AI14" i="2"/>
  <c r="AI16" i="2"/>
  <c r="AI26" i="2"/>
  <c r="AI21" i="2"/>
  <c r="AP22" i="3"/>
  <c r="AP17" i="3"/>
  <c r="AP13" i="3"/>
  <c r="P18" i="4"/>
  <c r="O18" i="4"/>
  <c r="L18" i="4"/>
  <c r="F18" i="4"/>
  <c r="AN27" i="3"/>
  <c r="AG27" i="3"/>
  <c r="Y27" i="3"/>
  <c r="Q27" i="3"/>
  <c r="H27" i="3"/>
  <c r="AR27" i="3" l="1"/>
  <c r="R18" i="4"/>
  <c r="S11" i="4"/>
  <c r="Z11" i="4" s="1"/>
  <c r="Z10" i="4"/>
  <c r="T16" i="4"/>
  <c r="Z16" i="4" s="1"/>
  <c r="Y16" i="4"/>
  <c r="Y18" i="4"/>
  <c r="T13" i="4"/>
  <c r="Y13" i="4"/>
  <c r="Z14" i="4"/>
  <c r="Y14" i="4"/>
  <c r="AH29" i="2"/>
  <c r="AQ27" i="3"/>
  <c r="AS9" i="3"/>
  <c r="AS27" i="3" s="1"/>
  <c r="S17" i="4"/>
  <c r="Z17" i="4" s="1"/>
  <c r="AJ21" i="2"/>
  <c r="S13" i="4" s="1"/>
  <c r="AJ29" i="2"/>
  <c r="S12" i="4"/>
  <c r="S15" i="4"/>
  <c r="Z15" i="4" s="1"/>
  <c r="S9" i="4"/>
  <c r="Q18" i="4"/>
  <c r="AP27" i="3"/>
  <c r="AI29" i="2"/>
  <c r="AK25" i="2"/>
  <c r="AK13" i="2"/>
  <c r="AK17" i="2"/>
  <c r="AK21" i="2"/>
  <c r="AK14" i="2"/>
  <c r="Z13" i="4" l="1"/>
  <c r="T9" i="4"/>
  <c r="Z9" i="4" s="1"/>
  <c r="AK29" i="2"/>
  <c r="T12" i="4"/>
  <c r="Z12" i="4" s="1"/>
  <c r="S18" i="4"/>
  <c r="Z18" i="4" l="1"/>
  <c r="T18" i="4"/>
</calcChain>
</file>

<file path=xl/sharedStrings.xml><?xml version="1.0" encoding="utf-8"?>
<sst xmlns="http://schemas.openxmlformats.org/spreadsheetml/2006/main" count="329" uniqueCount="216">
  <si>
    <t>Заклади загальної середньої освіти</t>
  </si>
  <si>
    <t>Планова мережа закладів загальної середньої освіти на 2024/2025 навчальний рік</t>
  </si>
  <si>
    <t>Коломийський ліцей №1 імені В.Стефаника</t>
  </si>
  <si>
    <t>Корницька філія</t>
  </si>
  <si>
    <t>Воскресинцівська філія</t>
  </si>
  <si>
    <t>Коломийський ліцей №2</t>
  </si>
  <si>
    <t>Коломийський ліцей №4 імені Сергія Лисенка</t>
  </si>
  <si>
    <t>Коломийський ліцей №5 імені Т.Г.Шевченка</t>
  </si>
  <si>
    <t>Раківчицька філія</t>
  </si>
  <si>
    <t>Шепарівцівська філія</t>
  </si>
  <si>
    <t>Коломийський ліцей №8</t>
  </si>
  <si>
    <t>Товмачицька філія</t>
  </si>
  <si>
    <t>Коломийський ліцей №9</t>
  </si>
  <si>
    <t>Філія 10</t>
  </si>
  <si>
    <t>Саджавський ліцей</t>
  </si>
  <si>
    <t>Філія 6</t>
  </si>
  <si>
    <t>Коломийський ліцей "Коломийська гімназія імені М.Грушевського</t>
  </si>
  <si>
    <t>1-А</t>
  </si>
  <si>
    <t>1-Б</t>
  </si>
  <si>
    <t>1-В</t>
  </si>
  <si>
    <t>1-Г</t>
  </si>
  <si>
    <t>1-І</t>
  </si>
  <si>
    <t>к-сть класів</t>
  </si>
  <si>
    <t>к-сть учнів</t>
  </si>
  <si>
    <t>к-ть учнів ГПД</t>
  </si>
  <si>
    <t>2-А</t>
  </si>
  <si>
    <t>2-Б</t>
  </si>
  <si>
    <t>2-В</t>
  </si>
  <si>
    <t>2-Г</t>
  </si>
  <si>
    <t>2-І</t>
  </si>
  <si>
    <t>3-А</t>
  </si>
  <si>
    <t>3-Б</t>
  </si>
  <si>
    <t>3-В</t>
  </si>
  <si>
    <t>3-Г</t>
  </si>
  <si>
    <t>3-І</t>
  </si>
  <si>
    <t>4-А</t>
  </si>
  <si>
    <t>4-Б</t>
  </si>
  <si>
    <t>4-В</t>
  </si>
  <si>
    <t>4-Г</t>
  </si>
  <si>
    <t>4-І</t>
  </si>
  <si>
    <t>к-сть 1-4 класів</t>
  </si>
  <si>
    <t>к-сть учнів у 1-4 кл.</t>
  </si>
  <si>
    <t>ГПД (всього дітей)</t>
  </si>
  <si>
    <t>Всього:</t>
  </si>
  <si>
    <t>5-А</t>
  </si>
  <si>
    <t>5-Б</t>
  </si>
  <si>
    <t>5-В</t>
  </si>
  <si>
    <t>5-Г</t>
  </si>
  <si>
    <t>5-І</t>
  </si>
  <si>
    <t>5-Д</t>
  </si>
  <si>
    <t>6-А</t>
  </si>
  <si>
    <t>6-Б</t>
  </si>
  <si>
    <t>6-В</t>
  </si>
  <si>
    <t>6-Г</t>
  </si>
  <si>
    <t>6-Д</t>
  </si>
  <si>
    <t>6-Е</t>
  </si>
  <si>
    <t>6-I</t>
  </si>
  <si>
    <t>7-А</t>
  </si>
  <si>
    <t>7-Б</t>
  </si>
  <si>
    <t>7-В</t>
  </si>
  <si>
    <t>7-Г</t>
  </si>
  <si>
    <t>7-Д</t>
  </si>
  <si>
    <t>7-I</t>
  </si>
  <si>
    <t>8-А</t>
  </si>
  <si>
    <t>8-Б</t>
  </si>
  <si>
    <t>8-В</t>
  </si>
  <si>
    <t>8-Г</t>
  </si>
  <si>
    <t>8-Д</t>
  </si>
  <si>
    <t>9-А</t>
  </si>
  <si>
    <t>9-Б</t>
  </si>
  <si>
    <t>9-В</t>
  </si>
  <si>
    <t>9-Г</t>
  </si>
  <si>
    <t>9-Д</t>
  </si>
  <si>
    <t>к-сть 5-9 класів</t>
  </si>
  <si>
    <t>к-сть учнів у 5-9 кл.</t>
  </si>
  <si>
    <t>10-А</t>
  </si>
  <si>
    <t>10-Б</t>
  </si>
  <si>
    <t>10-В</t>
  </si>
  <si>
    <t>10-Г</t>
  </si>
  <si>
    <t>11-А</t>
  </si>
  <si>
    <t>11-Б</t>
  </si>
  <si>
    <t>11-В</t>
  </si>
  <si>
    <t>11-Г</t>
  </si>
  <si>
    <t>к-сть 10-12 класів</t>
  </si>
  <si>
    <t>к-сть учнів 10-12 класах</t>
  </si>
  <si>
    <t>к-сть 1-12 класів</t>
  </si>
  <si>
    <t>к-сть учнів у 1-12кл.</t>
  </si>
  <si>
    <t>Коломийський ліцей "Коломийська гімназія імені М.Грушевського"</t>
  </si>
  <si>
    <t>ГПД    (всього груп)</t>
  </si>
  <si>
    <t>ГПД      (всього ставок)</t>
  </si>
  <si>
    <t>к-сть 1-4 класів по опорному закладу</t>
  </si>
  <si>
    <t>к-сть учнів у 1-4 кл. по опорному зекладу</t>
  </si>
  <si>
    <t xml:space="preserve"> вечірні класи</t>
  </si>
  <si>
    <t>к-сть 5-9 класів по опорному закладу</t>
  </si>
  <si>
    <t>к-сть учнів у 5-9 кл. по опорному закладу</t>
  </si>
  <si>
    <t>8-І</t>
  </si>
  <si>
    <t>до рішення виконавчого комітету</t>
  </si>
  <si>
    <t>Додаток 1</t>
  </si>
  <si>
    <t>Продовження додатка 1</t>
  </si>
  <si>
    <t>від___________№___________</t>
  </si>
  <si>
    <t>від__________№_________</t>
  </si>
  <si>
    <t>Керуючий справами виконавчого комітету міської ради</t>
  </si>
  <si>
    <t>Микола АНДРУСЯК</t>
  </si>
  <si>
    <t>Філія 7</t>
  </si>
  <si>
    <t>Іванівецька філія</t>
  </si>
  <si>
    <t>Філія 3</t>
  </si>
  <si>
    <t>Філія 20</t>
  </si>
  <si>
    <t>Додаток 3</t>
  </si>
  <si>
    <t>від ____________№________________</t>
  </si>
  <si>
    <t>Планова мережа Центру позашкільної освіти на 2024/2025 навчальний рік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</si>
  <si>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</si>
  <si>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</si>
  <si>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</si>
  <si>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</si>
  <si>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 напрям</t>
  </si>
  <si>
    <t>Разом</t>
  </si>
  <si>
    <t>Назва гуртка</t>
  </si>
  <si>
    <t>груп</t>
  </si>
  <si>
    <t>в них дітей</t>
  </si>
  <si>
    <t>всього груп</t>
  </si>
  <si>
    <t>всього дітей</t>
  </si>
  <si>
    <t>Всього груп</t>
  </si>
  <si>
    <t>Всього дітей</t>
  </si>
  <si>
    <t>Екофітодизайн</t>
  </si>
  <si>
    <t>Друге життя речей</t>
  </si>
  <si>
    <t>Вокальний</t>
  </si>
  <si>
    <t>Пішохідний туризм</t>
  </si>
  <si>
    <t>Пластове новацтво</t>
  </si>
  <si>
    <t>Юні охоронці природи</t>
  </si>
  <si>
    <t>Цікава майстерня</t>
  </si>
  <si>
    <t>Фортепіанний</t>
  </si>
  <si>
    <t>Велосипедний туризм</t>
  </si>
  <si>
    <t>Пластове юнацтво</t>
  </si>
  <si>
    <t>Біорізноманіття</t>
  </si>
  <si>
    <t>Історико-технічне стендове моделювання</t>
  </si>
  <si>
    <t>Бальні танці</t>
  </si>
  <si>
    <t>Гірський туризм</t>
  </si>
  <si>
    <t>Флористика та фітодизайн інтер’єру</t>
  </si>
  <si>
    <t>Основи робототехніки та комп’ютерного моделювання</t>
  </si>
  <si>
    <t>Народні танці</t>
  </si>
  <si>
    <t>Спортивний туризм</t>
  </si>
  <si>
    <t>Початкове технічне моделювання</t>
  </si>
  <si>
    <t>Гра на духових інструментах</t>
  </si>
  <si>
    <t>Спортивна підготовка туриста</t>
  </si>
  <si>
    <t>Скретч програмування</t>
  </si>
  <si>
    <t>Оркестр народних інструментів</t>
  </si>
  <si>
    <t>Організатор спортивного туризму</t>
  </si>
  <si>
    <t>Мала акдемія наук</t>
  </si>
  <si>
    <t>Театральний</t>
  </si>
  <si>
    <t>Спортивне орієнтування</t>
  </si>
  <si>
    <t>Основи Web-дизайну</t>
  </si>
  <si>
    <t>Вишивка</t>
  </si>
  <si>
    <t>Юні туристи-краєзнавці</t>
  </si>
  <si>
    <t>Прикладне мистецтво</t>
  </si>
  <si>
    <t>Географічне краєзнавство</t>
  </si>
  <si>
    <t>Іграшки</t>
  </si>
  <si>
    <t>Екологічне краєзнавство</t>
  </si>
  <si>
    <t>Рукоділля</t>
  </si>
  <si>
    <t>Юні екскурсоводи</t>
  </si>
  <si>
    <t>Бісероплетіння</t>
  </si>
  <si>
    <t>Гердан</t>
  </si>
  <si>
    <t>Аплікація</t>
  </si>
  <si>
    <t>Конструювання та моделювання одягу</t>
  </si>
  <si>
    <t>Сольфеджіо і музлітература</t>
  </si>
  <si>
    <t>Наповнюваність</t>
  </si>
  <si>
    <t>І-ІV</t>
  </si>
  <si>
    <t>V-IX</t>
  </si>
  <si>
    <t>X-XII</t>
  </si>
  <si>
    <t>I-XII</t>
  </si>
  <si>
    <t xml:space="preserve">Планова мережа закладів дошкільної освіти </t>
  </si>
  <si>
    <t>на 2024/2025 навчальний рік</t>
  </si>
  <si>
    <t>Заклади дошкільної освіти</t>
  </si>
  <si>
    <t>Кількість</t>
  </si>
  <si>
    <t>Тривалість робочого часу</t>
  </si>
  <si>
    <t>10,5 год</t>
  </si>
  <si>
    <t>9 год</t>
  </si>
  <si>
    <t>з них: спеціальні, санаторні</t>
  </si>
  <si>
    <t>ранній дошкільний вік (2-3 р)</t>
  </si>
  <si>
    <t xml:space="preserve">молодший вік (3-4 р) </t>
  </si>
  <si>
    <t>середній дошкільний вік (4-5 р)</t>
  </si>
  <si>
    <t>старший дошкільний вік (5-6 р)</t>
  </si>
  <si>
    <t>передшкільний вік (3-6 р)</t>
  </si>
  <si>
    <t>передшкільний вік (2-6 р)</t>
  </si>
  <si>
    <t>дітей</t>
  </si>
  <si>
    <t>І група</t>
  </si>
  <si>
    <t>ІІ група</t>
  </si>
  <si>
    <t>ІІІ група</t>
  </si>
  <si>
    <t xml:space="preserve">ІІІ група </t>
  </si>
  <si>
    <t>IV група (санаторна)</t>
  </si>
  <si>
    <t xml:space="preserve">І група </t>
  </si>
  <si>
    <t>ІІ група (спеціальна)</t>
  </si>
  <si>
    <t>ІІІ група (спеціальна)</t>
  </si>
  <si>
    <t>Коломийський ЗДО (ясла-садок) комбінованого типу  №2 "Дударик"</t>
  </si>
  <si>
    <t>Коломийський ЗДО (ясла-садок) №3 "Берізка"</t>
  </si>
  <si>
    <t>Коломийський ЗДО (ясла-садок) №5 "Барвінок"</t>
  </si>
  <si>
    <t>Коломийський ЗДО (ясла-садок)№7 "Росинка"</t>
  </si>
  <si>
    <t>Коломийський ЗДО (ясла-садок)№9 "Веселка"</t>
  </si>
  <si>
    <t>Коломийський ЗДО (ясла-садок) №11 "Сонечко"</t>
  </si>
  <si>
    <t>Коломийський ЗДО (ясла-садок) №14 "Світанок"</t>
  </si>
  <si>
    <t>Коломийський ЗДО (ясла-садок) №16 "Орлятко"</t>
  </si>
  <si>
    <t>Коломийський ЗДО (ясла-садок) №17 "Калинка"</t>
  </si>
  <si>
    <t>Коломийський ЗДО (ясла-садок) №18 "Ластівка"</t>
  </si>
  <si>
    <t>Коломийський ЗДО (ясла-садок) №19 "Ромашка"</t>
  </si>
  <si>
    <t>Коломийський ЗДО (ясла-садок)  №21 "Пролісок"</t>
  </si>
  <si>
    <t>Саджавський ЗДО (ясла-садок)    "Дударик"</t>
  </si>
  <si>
    <t>Дошкільний підрозділ "Світанок" Воскресинцівської філії Коломийського ліцею №1 імені Василя Стефаника</t>
  </si>
  <si>
    <t>Дошкільний підрозділ Коломийської філії №20 Коломийського ліцею №4 імені Сергія Лисенка</t>
  </si>
  <si>
    <t>Дошкільний підрозділ Іванівецької філії Коломийського ліцею №8</t>
  </si>
  <si>
    <t>Дошкільний підрозділ  "Дзвіночок" Раківчицької філії Коломийського ліцею №5 імені Т. Г. Шевченка</t>
  </si>
  <si>
    <t xml:space="preserve">Дошкільний підрозділ  "Лісовичок" Шепарівцівської філії Коломийського ліцею №5 імені Т. Г. Шевченка </t>
  </si>
  <si>
    <t>Всього</t>
  </si>
  <si>
    <t>від______№__________</t>
  </si>
  <si>
    <t>Додаток 2</t>
  </si>
  <si>
    <t>від _________№__________</t>
  </si>
  <si>
    <t>Дошкільний підрозділ "Теремок" Товмачицької філії Коломийського ліцею №8</t>
  </si>
  <si>
    <t>Корницький заклад дошкільної освіти (ясла-садок) "Калинка"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</si>
</sst>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8">
    <font>
      <sz val="11"/>
      <color theme="1"/>
      <name val="Calibri"/>
      <family val="2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0"/>
      <color theme="1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8000"/>
      <name val="Times New Roman"/>
      <family val="1"/>
      <charset val="204"/>
    </font>
    <font>
      <i/>
      <sz val="14"/>
      <color rgb="FF0070C0"/>
      <name val="Times New Roman"/>
      <family val="1"/>
      <charset val="204"/>
    </font>
    <font>
      <b/>
      <sz val="14"/>
      <color rgb="FF008000"/>
      <name val="Times New Roman"/>
      <family val="1"/>
      <charset val="204"/>
    </font>
    <font>
      <sz val="14"/>
      <color theme="1"/>
      <name val="Arial"/>
      <family val="2"/>
      <charset val="204"/>
    </font>
    <font>
      <sz val="14"/>
      <color theme="6" tint="-0.499984740745262"/>
      <name val="Arial"/>
      <family val="2"/>
      <charset val="204"/>
    </font>
    <font>
      <sz val="14"/>
      <color theme="4" tint="-0.249977111117893"/>
      <name val="Arial"/>
      <family val="2"/>
      <charset val="204"/>
    </font>
    <font>
      <sz val="16"/>
      <color theme="1"/>
      <name val="Times New Roman"/>
      <family val="1"/>
      <charset val="204"/>
    </font>
    <font>
      <b/>
      <sz val="14"/>
      <color rgb="FF1F1F1F"/>
      <name val="Google Sans"/>
    </font>
    <font>
      <b/>
      <sz val="16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3" tint="0.39997558519241921"/>
      <name val="Times New Roman"/>
      <family val="1"/>
      <charset val="204"/>
    </font>
    <font>
      <sz val="18"/>
      <color theme="4" tint="-0.249977111117893"/>
      <name val="Times New Roman"/>
      <family val="1"/>
      <charset val="204"/>
    </font>
    <font>
      <sz val="18"/>
      <color rgb="FF008000"/>
      <name val="Times New Roman"/>
      <family val="1"/>
      <charset val="204"/>
    </font>
    <font>
      <sz val="18"/>
      <color theme="1"/>
      <name val="Arial"/>
      <family val="2"/>
      <charset val="204"/>
    </font>
    <font>
      <b/>
      <sz val="18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8"/>
      <color theme="4" tint="-0.249977111117893"/>
      <name val="Arial"/>
      <family val="2"/>
      <charset val="204"/>
    </font>
    <font>
      <b/>
      <sz val="18"/>
      <color theme="1"/>
      <name val="Arial"/>
      <family val="2"/>
      <charset val="204"/>
    </font>
    <font>
      <b/>
      <sz val="18"/>
      <color theme="3" tint="0.39997558519241921"/>
      <name val="Arial"/>
      <family val="2"/>
      <charset val="204"/>
    </font>
    <font>
      <b/>
      <sz val="14"/>
      <color theme="6" tint="-0.499984740745262"/>
      <name val="Arial"/>
      <family val="2"/>
      <charset val="204"/>
    </font>
    <font>
      <b/>
      <sz val="14"/>
      <color rgb="FF00B050"/>
      <name val="Arial"/>
      <family val="2"/>
      <charset val="204"/>
    </font>
    <font>
      <b/>
      <sz val="18"/>
      <color theme="6" tint="-0.499984740745262"/>
      <name val="Times New Roman"/>
      <family val="1"/>
      <charset val="204"/>
    </font>
    <font>
      <b/>
      <sz val="18"/>
      <color rgb="FF00B05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4"/>
      <name val="Calibri"/>
      <family val="2"/>
      <scheme val="minor"/>
    </font>
    <font>
      <b/>
      <sz val="16"/>
      <name val="Times New Roman"/>
      <family val="1"/>
      <charset val="204"/>
    </font>
    <font>
      <b/>
      <sz val="14"/>
      <name val="Calibri"/>
      <family val="2"/>
      <charset val="204"/>
      <scheme val="minor"/>
    </font>
    <font>
      <b/>
      <sz val="11"/>
      <name val="Calibri"/>
      <family val="2"/>
      <scheme val="minor"/>
    </font>
    <font>
      <b/>
      <sz val="12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sz val="22"/>
      <color theme="1"/>
      <name val="Calibri"/>
      <family val="2"/>
      <scheme val="minor"/>
    </font>
    <font>
      <b/>
      <sz val="26"/>
      <color theme="1"/>
      <name val="Times New Roman"/>
      <family val="1"/>
      <charset val="204"/>
    </font>
    <font>
      <sz val="26"/>
      <color theme="1"/>
      <name val="Calibri"/>
      <family val="2"/>
      <scheme val="minor"/>
    </font>
    <font>
      <b/>
      <sz val="24"/>
      <color theme="1"/>
      <name val="Times New Roman"/>
      <family val="1"/>
      <charset val="204"/>
    </font>
    <font>
      <b/>
      <sz val="26"/>
      <color theme="1"/>
      <name val="Calibri"/>
      <family val="2"/>
      <scheme val="minor"/>
    </font>
    <font>
      <sz val="22"/>
      <color rgb="FF000000"/>
      <name val="Times New Roman"/>
      <family val="1"/>
      <charset val="204"/>
    </font>
    <font>
      <b/>
      <sz val="22"/>
      <color rgb="FF000000"/>
      <name val="Times New Roman"/>
      <family val="1"/>
      <charset val="204"/>
    </font>
    <font>
      <sz val="2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E599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/>
      <right/>
      <top/>
      <bottom style="medium">
        <color rgb="FFCCCCCC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2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2" borderId="3" xfId="0" applyFont="1" applyFill="1" applyBorder="1" applyAlignment="1">
      <alignment wrapText="1"/>
    </xf>
    <xf numFmtId="0" fontId="7" fillId="2" borderId="3" xfId="0" applyFont="1" applyFill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6" fillId="2" borderId="4" xfId="0" applyFont="1" applyFill="1" applyBorder="1" applyAlignment="1">
      <alignment horizontal="center" wrapText="1"/>
    </xf>
    <xf numFmtId="0" fontId="8" fillId="2" borderId="4" xfId="0" applyFont="1" applyFill="1" applyBorder="1" applyAlignment="1">
      <alignment horizontal="center" wrapText="1"/>
    </xf>
    <xf numFmtId="0" fontId="9" fillId="2" borderId="4" xfId="0" applyFont="1" applyFill="1" applyBorder="1" applyAlignment="1">
      <alignment horizontal="center" wrapText="1"/>
    </xf>
    <xf numFmtId="0" fontId="8" fillId="3" borderId="4" xfId="0" applyFont="1" applyFill="1" applyBorder="1" applyAlignment="1">
      <alignment horizontal="center" wrapText="1"/>
    </xf>
    <xf numFmtId="0" fontId="5" fillId="0" borderId="6" xfId="0" applyFont="1" applyBorder="1" applyAlignment="1">
      <alignment wrapText="1"/>
    </xf>
    <xf numFmtId="0" fontId="11" fillId="0" borderId="5" xfId="0" applyFont="1" applyBorder="1" applyAlignment="1">
      <alignment horizontal="right" wrapText="1"/>
    </xf>
    <xf numFmtId="0" fontId="11" fillId="0" borderId="5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wrapText="1"/>
    </xf>
    <xf numFmtId="0" fontId="13" fillId="4" borderId="5" xfId="0" applyFont="1" applyFill="1" applyBorder="1" applyAlignment="1">
      <alignment horizontal="right" wrapText="1"/>
    </xf>
    <xf numFmtId="0" fontId="5" fillId="2" borderId="6" xfId="0" applyFont="1" applyFill="1" applyBorder="1" applyAlignment="1">
      <alignment wrapText="1"/>
    </xf>
    <xf numFmtId="0" fontId="12" fillId="0" borderId="5" xfId="0" applyFont="1" applyBorder="1" applyAlignment="1">
      <alignment wrapText="1"/>
    </xf>
    <xf numFmtId="0" fontId="6" fillId="2" borderId="0" xfId="0" applyFont="1" applyFill="1" applyAlignment="1">
      <alignment wrapText="1"/>
    </xf>
    <xf numFmtId="0" fontId="11" fillId="0" borderId="8" xfId="0" applyFont="1" applyBorder="1" applyAlignment="1">
      <alignment wrapText="1"/>
    </xf>
    <xf numFmtId="0" fontId="16" fillId="0" borderId="1" xfId="0" applyFont="1" applyBorder="1"/>
    <xf numFmtId="0" fontId="17" fillId="2" borderId="5" xfId="0" applyFont="1" applyFill="1" applyBorder="1" applyAlignment="1">
      <alignment horizontal="center" wrapText="1"/>
    </xf>
    <xf numFmtId="0" fontId="18" fillId="2" borderId="5" xfId="0" applyFont="1" applyFill="1" applyBorder="1" applyAlignment="1">
      <alignment horizontal="center" wrapText="1"/>
    </xf>
    <xf numFmtId="0" fontId="19" fillId="4" borderId="5" xfId="0" applyFont="1" applyFill="1" applyBorder="1" applyAlignment="1">
      <alignment horizontal="center" wrapText="1"/>
    </xf>
    <xf numFmtId="0" fontId="20" fillId="2" borderId="5" xfId="0" applyFont="1" applyFill="1" applyBorder="1" applyAlignment="1">
      <alignment horizontal="center" wrapText="1"/>
    </xf>
    <xf numFmtId="0" fontId="20" fillId="2" borderId="16" xfId="0" applyFont="1" applyFill="1" applyBorder="1" applyAlignment="1">
      <alignment horizontal="center" wrapText="1"/>
    </xf>
    <xf numFmtId="0" fontId="21" fillId="0" borderId="5" xfId="0" applyFont="1" applyBorder="1" applyAlignment="1">
      <alignment horizontal="right" wrapText="1"/>
    </xf>
    <xf numFmtId="0" fontId="21" fillId="0" borderId="5" xfId="0" applyFont="1" applyBorder="1" applyAlignment="1">
      <alignment wrapText="1"/>
    </xf>
    <xf numFmtId="0" fontId="21" fillId="0" borderId="8" xfId="0" applyFont="1" applyBorder="1" applyAlignment="1">
      <alignment wrapText="1"/>
    </xf>
    <xf numFmtId="0" fontId="22" fillId="0" borderId="1" xfId="0" applyFont="1" applyBorder="1"/>
    <xf numFmtId="0" fontId="6" fillId="2" borderId="8" xfId="0" applyFont="1" applyFill="1" applyBorder="1" applyAlignment="1">
      <alignment horizontal="center" wrapText="1"/>
    </xf>
    <xf numFmtId="0" fontId="5" fillId="2" borderId="9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24" fillId="4" borderId="5" xfId="0" applyFont="1" applyFill="1" applyBorder="1" applyAlignment="1">
      <alignment horizontal="right" wrapText="1"/>
    </xf>
    <xf numFmtId="0" fontId="25" fillId="0" borderId="5" xfId="0" applyFont="1" applyBorder="1" applyAlignment="1">
      <alignment horizontal="right" wrapText="1"/>
    </xf>
    <xf numFmtId="0" fontId="25" fillId="0" borderId="5" xfId="0" applyFont="1" applyBorder="1" applyAlignment="1">
      <alignment wrapText="1"/>
    </xf>
    <xf numFmtId="0" fontId="26" fillId="4" borderId="5" xfId="0" applyFont="1" applyFill="1" applyBorder="1" applyAlignment="1">
      <alignment horizontal="right" wrapText="1"/>
    </xf>
    <xf numFmtId="0" fontId="27" fillId="4" borderId="5" xfId="0" applyFont="1" applyFill="1" applyBorder="1" applyAlignment="1">
      <alignment horizontal="right" wrapText="1"/>
    </xf>
    <xf numFmtId="0" fontId="28" fillId="0" borderId="5" xfId="0" applyFont="1" applyBorder="1" applyAlignment="1">
      <alignment wrapText="1"/>
    </xf>
    <xf numFmtId="0" fontId="29" fillId="4" borderId="5" xfId="0" applyFont="1" applyFill="1" applyBorder="1" applyAlignment="1">
      <alignment horizontal="center" wrapText="1"/>
    </xf>
    <xf numFmtId="0" fontId="22" fillId="2" borderId="5" xfId="0" applyFont="1" applyFill="1" applyBorder="1" applyAlignment="1">
      <alignment horizontal="center" wrapText="1"/>
    </xf>
    <xf numFmtId="0" fontId="30" fillId="2" borderId="5" xfId="0" applyFont="1" applyFill="1" applyBorder="1" applyAlignment="1">
      <alignment horizontal="center" wrapText="1"/>
    </xf>
    <xf numFmtId="0" fontId="2" fillId="5" borderId="13" xfId="0" applyFont="1" applyFill="1" applyBorder="1" applyAlignment="1">
      <alignment horizontal="center" vertical="center" wrapText="1"/>
    </xf>
    <xf numFmtId="0" fontId="2" fillId="5" borderId="14" xfId="0" applyFont="1" applyFill="1" applyBorder="1" applyAlignment="1">
      <alignment horizontal="center" vertical="center" wrapText="1"/>
    </xf>
    <xf numFmtId="0" fontId="31" fillId="5" borderId="15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2" fillId="0" borderId="0" xfId="0" applyFont="1" applyAlignment="1"/>
    <xf numFmtId="0" fontId="33" fillId="0" borderId="23" xfId="0" applyFont="1" applyBorder="1" applyAlignment="1">
      <alignment horizontal="center" wrapText="1"/>
    </xf>
    <xf numFmtId="0" fontId="33" fillId="0" borderId="24" xfId="0" applyFont="1" applyBorder="1" applyAlignment="1">
      <alignment horizontal="center" wrapText="1"/>
    </xf>
    <xf numFmtId="0" fontId="33" fillId="0" borderId="22" xfId="0" applyFont="1" applyBorder="1" applyAlignment="1">
      <alignment horizontal="center" wrapText="1"/>
    </xf>
    <xf numFmtId="0" fontId="32" fillId="0" borderId="23" xfId="0" applyFont="1" applyBorder="1" applyAlignment="1">
      <alignment horizontal="left" wrapText="1"/>
    </xf>
    <xf numFmtId="0" fontId="32" fillId="0" borderId="24" xfId="0" applyFont="1" applyBorder="1" applyAlignment="1">
      <alignment horizontal="center"/>
    </xf>
    <xf numFmtId="0" fontId="32" fillId="0" borderId="24" xfId="0" applyFont="1" applyBorder="1" applyAlignment="1">
      <alignment wrapText="1"/>
    </xf>
    <xf numFmtId="0" fontId="32" fillId="0" borderId="24" xfId="0" applyFont="1" applyBorder="1" applyAlignment="1">
      <alignment horizontal="center" wrapText="1"/>
    </xf>
    <xf numFmtId="0" fontId="32" fillId="0" borderId="24" xfId="0" applyFont="1" applyBorder="1" applyAlignment="1"/>
    <xf numFmtId="0" fontId="32" fillId="0" borderId="23" xfId="0" applyFont="1" applyBorder="1" applyAlignment="1"/>
    <xf numFmtId="164" fontId="0" fillId="0" borderId="0" xfId="0" applyNumberFormat="1"/>
    <xf numFmtId="164" fontId="34" fillId="0" borderId="1" xfId="0" applyNumberFormat="1" applyFont="1" applyBorder="1" applyAlignment="1">
      <alignment horizontal="center"/>
    </xf>
    <xf numFmtId="0" fontId="6" fillId="0" borderId="0" xfId="0" applyFont="1" applyAlignment="1"/>
    <xf numFmtId="0" fontId="6" fillId="4" borderId="0" xfId="0" applyFont="1" applyFill="1" applyAlignment="1"/>
    <xf numFmtId="0" fontId="6" fillId="0" borderId="29" xfId="0" applyFont="1" applyBorder="1" applyAlignment="1"/>
    <xf numFmtId="0" fontId="6" fillId="4" borderId="29" xfId="0" applyFont="1" applyFill="1" applyBorder="1" applyAlignment="1"/>
    <xf numFmtId="0" fontId="7" fillId="0" borderId="24" xfId="0" applyFont="1" applyBorder="1" applyAlignment="1">
      <alignment horizontal="center" wrapText="1"/>
    </xf>
    <xf numFmtId="0" fontId="7" fillId="0" borderId="24" xfId="0" applyFont="1" applyBorder="1" applyAlignment="1">
      <alignment horizontal="center"/>
    </xf>
    <xf numFmtId="0" fontId="7" fillId="4" borderId="24" xfId="0" applyFont="1" applyFill="1" applyBorder="1" applyAlignment="1">
      <alignment horizontal="center" wrapText="1"/>
    </xf>
    <xf numFmtId="0" fontId="7" fillId="7" borderId="24" xfId="0" applyFont="1" applyFill="1" applyBorder="1" applyAlignment="1">
      <alignment horizontal="center"/>
    </xf>
    <xf numFmtId="0" fontId="7" fillId="6" borderId="24" xfId="0" applyFont="1" applyFill="1" applyBorder="1" applyAlignment="1">
      <alignment wrapText="1"/>
    </xf>
    <xf numFmtId="0" fontId="16" fillId="6" borderId="24" xfId="0" applyFont="1" applyFill="1" applyBorder="1" applyAlignment="1">
      <alignment horizontal="center"/>
    </xf>
    <xf numFmtId="0" fontId="16" fillId="9" borderId="24" xfId="0" applyFont="1" applyFill="1" applyBorder="1" applyAlignment="1">
      <alignment horizontal="center"/>
    </xf>
    <xf numFmtId="0" fontId="16" fillId="9" borderId="24" xfId="0" applyFont="1" applyFill="1" applyBorder="1"/>
    <xf numFmtId="0" fontId="35" fillId="9" borderId="24" xfId="0" applyFont="1" applyFill="1" applyBorder="1" applyAlignment="1">
      <alignment horizontal="center"/>
    </xf>
    <xf numFmtId="0" fontId="16" fillId="6" borderId="24" xfId="0" applyFont="1" applyFill="1" applyBorder="1"/>
    <xf numFmtId="0" fontId="7" fillId="9" borderId="24" xfId="0" applyFont="1" applyFill="1" applyBorder="1" applyAlignment="1">
      <alignment wrapText="1"/>
    </xf>
    <xf numFmtId="0" fontId="16" fillId="6" borderId="24" xfId="0" applyFont="1" applyFill="1" applyBorder="1" applyAlignment="1">
      <alignment horizontal="center" wrapText="1"/>
    </xf>
    <xf numFmtId="0" fontId="16" fillId="9" borderId="24" xfId="0" applyFont="1" applyFill="1" applyBorder="1" applyAlignment="1">
      <alignment horizontal="center" wrapText="1"/>
    </xf>
    <xf numFmtId="0" fontId="7" fillId="10" borderId="24" xfId="0" applyFont="1" applyFill="1" applyBorder="1" applyAlignment="1">
      <alignment wrapText="1"/>
    </xf>
    <xf numFmtId="0" fontId="16" fillId="10" borderId="24" xfId="0" applyFont="1" applyFill="1" applyBorder="1" applyAlignment="1">
      <alignment horizontal="center"/>
    </xf>
    <xf numFmtId="0" fontId="38" fillId="6" borderId="1" xfId="0" applyFont="1" applyFill="1" applyBorder="1" applyAlignment="1">
      <alignment horizontal="center" wrapText="1"/>
    </xf>
    <xf numFmtId="0" fontId="37" fillId="0" borderId="1" xfId="0" applyFont="1" applyBorder="1"/>
    <xf numFmtId="164" fontId="2" fillId="6" borderId="1" xfId="0" applyNumberFormat="1" applyFont="1" applyFill="1" applyBorder="1" applyAlignment="1">
      <alignment horizontal="center" wrapText="1"/>
    </xf>
    <xf numFmtId="0" fontId="39" fillId="0" borderId="17" xfId="0" applyFont="1" applyBorder="1" applyAlignment="1"/>
    <xf numFmtId="0" fontId="40" fillId="0" borderId="17" xfId="0" applyFont="1" applyBorder="1" applyAlignment="1"/>
    <xf numFmtId="0" fontId="40" fillId="0" borderId="0" xfId="0" applyFont="1"/>
    <xf numFmtId="0" fontId="39" fillId="0" borderId="0" xfId="0" applyFont="1" applyAlignment="1"/>
    <xf numFmtId="0" fontId="40" fillId="0" borderId="0" xfId="0" applyFont="1" applyAlignment="1"/>
    <xf numFmtId="0" fontId="41" fillId="0" borderId="0" xfId="0" applyFont="1" applyAlignment="1"/>
    <xf numFmtId="0" fontId="41" fillId="0" borderId="0" xfId="0" applyFont="1" applyAlignment="1">
      <alignment horizontal="left"/>
    </xf>
    <xf numFmtId="0" fontId="42" fillId="0" borderId="0" xfId="0" applyFont="1" applyAlignment="1">
      <alignment horizontal="left"/>
    </xf>
    <xf numFmtId="0" fontId="41" fillId="0" borderId="0" xfId="0" applyFont="1"/>
    <xf numFmtId="0" fontId="44" fillId="0" borderId="0" xfId="0" applyFont="1"/>
    <xf numFmtId="0" fontId="42" fillId="0" borderId="0" xfId="0" applyFont="1"/>
    <xf numFmtId="0" fontId="45" fillId="0" borderId="0" xfId="0" applyFont="1" applyAlignment="1"/>
    <xf numFmtId="0" fontId="46" fillId="0" borderId="0" xfId="0" applyFont="1" applyAlignment="1"/>
    <xf numFmtId="0" fontId="47" fillId="0" borderId="0" xfId="0" applyFont="1"/>
    <xf numFmtId="0" fontId="43" fillId="0" borderId="0" xfId="0" applyFont="1"/>
    <xf numFmtId="0" fontId="43" fillId="0" borderId="0" xfId="0" applyFont="1" applyAlignment="1"/>
    <xf numFmtId="0" fontId="47" fillId="0" borderId="0" xfId="0" applyFont="1" applyAlignment="1"/>
    <xf numFmtId="0" fontId="2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0" fontId="41" fillId="0" borderId="0" xfId="0" applyFont="1" applyAlignment="1">
      <alignment horizontal="center"/>
    </xf>
    <xf numFmtId="0" fontId="4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8" xfId="0" applyFont="1" applyBorder="1" applyAlignment="1">
      <alignment horizontal="right" wrapText="1"/>
    </xf>
    <xf numFmtId="0" fontId="5" fillId="0" borderId="9" xfId="0" applyFont="1" applyBorder="1" applyAlignment="1">
      <alignment horizontal="right" wrapText="1"/>
    </xf>
    <xf numFmtId="0" fontId="5" fillId="0" borderId="10" xfId="0" applyFont="1" applyBorder="1" applyAlignment="1">
      <alignment horizontal="right" wrapText="1"/>
    </xf>
    <xf numFmtId="0" fontId="41" fillId="0" borderId="0" xfId="0" applyFont="1" applyAlignment="1">
      <alignment horizontal="left"/>
    </xf>
    <xf numFmtId="0" fontId="16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vertical="center" wrapText="1"/>
    </xf>
    <xf numFmtId="0" fontId="15" fillId="2" borderId="11" xfId="0" applyFont="1" applyFill="1" applyBorder="1" applyAlignment="1">
      <alignment vertical="center" wrapText="1"/>
    </xf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6" fillId="0" borderId="1" xfId="0" applyFont="1" applyBorder="1" applyAlignment="1">
      <alignment horizontal="center"/>
    </xf>
    <xf numFmtId="0" fontId="37" fillId="0" borderId="1" xfId="0" applyFont="1" applyBorder="1" applyAlignment="1">
      <alignment horizontal="center"/>
    </xf>
    <xf numFmtId="0" fontId="32" fillId="0" borderId="0" xfId="0" applyFont="1" applyAlignment="1">
      <alignment horizontal="left"/>
    </xf>
    <xf numFmtId="0" fontId="32" fillId="0" borderId="0" xfId="0" applyFont="1" applyAlignment="1"/>
    <xf numFmtId="0" fontId="46" fillId="0" borderId="0" xfId="0" applyFont="1" applyAlignment="1">
      <alignment horizontal="center"/>
    </xf>
    <xf numFmtId="0" fontId="45" fillId="0" borderId="0" xfId="0" applyFont="1" applyAlignment="1"/>
    <xf numFmtId="0" fontId="33" fillId="0" borderId="18" xfId="0" applyFont="1" applyBorder="1" applyAlignment="1">
      <alignment horizontal="center"/>
    </xf>
    <xf numFmtId="0" fontId="1" fillId="0" borderId="19" xfId="0" applyFont="1" applyBorder="1"/>
    <xf numFmtId="0" fontId="1" fillId="0" borderId="20" xfId="0" applyFont="1" applyBorder="1"/>
    <xf numFmtId="0" fontId="33" fillId="0" borderId="19" xfId="0" applyFont="1" applyBorder="1" applyAlignment="1">
      <alignment horizontal="center"/>
    </xf>
    <xf numFmtId="0" fontId="33" fillId="0" borderId="21" xfId="0" applyFont="1" applyBorder="1" applyAlignment="1">
      <alignment horizontal="center"/>
    </xf>
    <xf numFmtId="0" fontId="1" fillId="0" borderId="22" xfId="0" applyFont="1" applyBorder="1"/>
    <xf numFmtId="0" fontId="33" fillId="0" borderId="25" xfId="0" applyFont="1" applyBorder="1" applyAlignment="1">
      <alignment horizontal="center"/>
    </xf>
    <xf numFmtId="0" fontId="1" fillId="0" borderId="25" xfId="0" applyFont="1" applyBorder="1"/>
    <xf numFmtId="0" fontId="1" fillId="0" borderId="23" xfId="0" applyFont="1" applyBorder="1"/>
    <xf numFmtId="0" fontId="33" fillId="0" borderId="26" xfId="0" applyFont="1" applyBorder="1" applyAlignment="1">
      <alignment horizontal="right"/>
    </xf>
    <xf numFmtId="0" fontId="7" fillId="4" borderId="31" xfId="0" applyFont="1" applyFill="1" applyBorder="1" applyAlignment="1">
      <alignment horizontal="center" wrapText="1"/>
    </xf>
    <xf numFmtId="0" fontId="7" fillId="4" borderId="19" xfId="0" applyFont="1" applyFill="1" applyBorder="1" applyAlignment="1">
      <alignment horizontal="center" wrapText="1"/>
    </xf>
    <xf numFmtId="0" fontId="7" fillId="4" borderId="20" xfId="0" applyFont="1" applyFill="1" applyBorder="1" applyAlignment="1">
      <alignment horizontal="center" wrapText="1"/>
    </xf>
    <xf numFmtId="0" fontId="7" fillId="4" borderId="18" xfId="0" applyFont="1" applyFill="1" applyBorder="1" applyAlignment="1">
      <alignment horizontal="center" wrapText="1"/>
    </xf>
    <xf numFmtId="0" fontId="39" fillId="0" borderId="0" xfId="0" applyFont="1" applyAlignment="1">
      <alignment horizontal="center" wrapText="1"/>
    </xf>
    <xf numFmtId="0" fontId="7" fillId="0" borderId="22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7" fillId="0" borderId="24" xfId="0" applyFont="1" applyBorder="1" applyAlignment="1">
      <alignment horizontal="center" wrapText="1"/>
    </xf>
    <xf numFmtId="0" fontId="7" fillId="0" borderId="32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0" borderId="24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7" borderId="18" xfId="0" applyFont="1" applyFill="1" applyBorder="1" applyAlignment="1">
      <alignment horizontal="center"/>
    </xf>
    <xf numFmtId="0" fontId="7" fillId="7" borderId="20" xfId="0" applyFont="1" applyFill="1" applyBorder="1" applyAlignment="1">
      <alignment horizontal="center"/>
    </xf>
    <xf numFmtId="0" fontId="7" fillId="7" borderId="26" xfId="0" applyFont="1" applyFill="1" applyBorder="1" applyAlignment="1">
      <alignment horizontal="center" wrapText="1"/>
    </xf>
    <xf numFmtId="0" fontId="7" fillId="7" borderId="23" xfId="0" applyFont="1" applyFill="1" applyBorder="1" applyAlignment="1">
      <alignment horizontal="center" wrapText="1"/>
    </xf>
    <xf numFmtId="0" fontId="7" fillId="0" borderId="18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7" fillId="8" borderId="32" xfId="0" applyFont="1" applyFill="1" applyBorder="1" applyAlignment="1">
      <alignment horizontal="center" wrapText="1"/>
    </xf>
    <xf numFmtId="0" fontId="7" fillId="8" borderId="33" xfId="0" applyFont="1" applyFill="1" applyBorder="1" applyAlignment="1">
      <alignment horizontal="center" wrapText="1"/>
    </xf>
    <xf numFmtId="0" fontId="7" fillId="8" borderId="34" xfId="0" applyFont="1" applyFill="1" applyBorder="1" applyAlignment="1">
      <alignment horizontal="center" wrapText="1"/>
    </xf>
    <xf numFmtId="0" fontId="7" fillId="8" borderId="35" xfId="0" applyFont="1" applyFill="1" applyBorder="1" applyAlignment="1">
      <alignment horizontal="center" wrapText="1"/>
    </xf>
    <xf numFmtId="0" fontId="7" fillId="4" borderId="27" xfId="0" applyFont="1" applyFill="1" applyBorder="1" applyAlignment="1">
      <alignment horizontal="center" wrapText="1"/>
    </xf>
    <xf numFmtId="0" fontId="7" fillId="4" borderId="28" xfId="0" applyFont="1" applyFill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7" borderId="18" xfId="0" applyFont="1" applyFill="1" applyBorder="1" applyAlignment="1">
      <alignment horizontal="center" wrapText="1"/>
    </xf>
    <xf numFmtId="0" fontId="7" fillId="7" borderId="20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2"/>
  <sheetViews>
    <sheetView workbookViewId="0">
      <selection activeCell="Z20" sqref="Z20"/>
    </sheetView>
  </sheetViews>
  <sheetFormatPr defaultRowHeight="15"/>
  <cols>
    <col min="1" max="1" width="5.5703125" customWidth="1"/>
    <col min="2" max="2" width="42.5703125" customWidth="1"/>
  </cols>
  <sheetData>
    <row r="1" spans="2:26" ht="23.25">
      <c r="B1" s="3"/>
      <c r="C1" s="4"/>
      <c r="D1" s="4"/>
      <c r="E1" s="4"/>
      <c r="F1" s="4"/>
      <c r="G1" s="4"/>
      <c r="H1" s="4"/>
      <c r="I1" s="4"/>
      <c r="J1" s="3"/>
      <c r="K1" s="4"/>
      <c r="L1" s="4"/>
      <c r="M1" s="4"/>
      <c r="N1" s="3"/>
      <c r="O1" s="4"/>
      <c r="P1" s="3"/>
      <c r="Q1" s="4"/>
      <c r="R1" s="1"/>
      <c r="S1" s="2"/>
      <c r="T1" s="1"/>
      <c r="U1" s="1"/>
      <c r="V1" s="2"/>
      <c r="W1" s="2"/>
      <c r="X1" s="2"/>
      <c r="Y1" s="2"/>
      <c r="Z1" s="1"/>
    </row>
    <row r="2" spans="2:26" ht="23.25">
      <c r="B2" s="3"/>
      <c r="C2" s="4"/>
      <c r="D2" s="4"/>
      <c r="E2" s="4"/>
      <c r="F2" s="4"/>
      <c r="G2" s="4"/>
      <c r="H2" s="4"/>
      <c r="I2" s="4"/>
      <c r="J2" s="3"/>
      <c r="K2" s="4"/>
      <c r="L2" s="4"/>
      <c r="M2" s="4"/>
      <c r="N2" s="3"/>
      <c r="O2" s="4"/>
      <c r="P2" s="3"/>
      <c r="Q2" s="4"/>
      <c r="R2" s="1"/>
      <c r="S2" s="2"/>
      <c r="T2" s="1"/>
      <c r="U2" s="1"/>
      <c r="V2" s="2"/>
      <c r="W2" s="2"/>
      <c r="X2" s="2"/>
      <c r="Y2" s="2"/>
      <c r="Z2" s="1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N36"/>
  <sheetViews>
    <sheetView topLeftCell="A23" workbookViewId="0">
      <pane xSplit="1" topLeftCell="U1" activePane="topRight" state="frozen"/>
      <selection pane="topRight" sqref="A1:AP40"/>
    </sheetView>
  </sheetViews>
  <sheetFormatPr defaultRowHeight="15"/>
  <cols>
    <col min="1" max="1" width="37.85546875" customWidth="1"/>
    <col min="2" max="8" width="9.28515625" bestFit="1" customWidth="1"/>
    <col min="10" max="16" width="9.28515625" bestFit="1" customWidth="1"/>
    <col min="18" max="24" width="9.28515625" bestFit="1" customWidth="1"/>
    <col min="26" max="32" width="9.28515625" bestFit="1" customWidth="1"/>
    <col min="34" max="34" width="9.28515625" bestFit="1" customWidth="1"/>
    <col min="35" max="35" width="9.5703125" bestFit="1" customWidth="1"/>
    <col min="36" max="36" width="11.85546875" customWidth="1"/>
    <col min="37" max="37" width="12.7109375" customWidth="1"/>
    <col min="40" max="40" width="9.28515625" bestFit="1" customWidth="1"/>
  </cols>
  <sheetData>
    <row r="3" spans="1:40">
      <c r="AJ3" s="107" t="s">
        <v>97</v>
      </c>
      <c r="AK3" s="107"/>
      <c r="AL3" s="107"/>
      <c r="AM3" s="107"/>
    </row>
    <row r="4" spans="1:40">
      <c r="AJ4" s="107" t="s">
        <v>96</v>
      </c>
      <c r="AK4" s="107"/>
      <c r="AL4" s="107"/>
      <c r="AM4" s="107"/>
    </row>
    <row r="5" spans="1:40">
      <c r="AJ5" s="107" t="s">
        <v>100</v>
      </c>
      <c r="AK5" s="107"/>
      <c r="AL5" s="107"/>
      <c r="AM5" s="107"/>
    </row>
    <row r="7" spans="1:40" ht="31.5" customHeight="1">
      <c r="N7" s="105" t="s">
        <v>1</v>
      </c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</row>
    <row r="8" spans="1:40" ht="36.75" customHeight="1" thickBot="1">
      <c r="C8" s="103"/>
      <c r="D8" s="104"/>
      <c r="E8" s="104"/>
      <c r="F8" s="104"/>
      <c r="G8" s="104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4"/>
      <c r="AF8" s="104"/>
    </row>
    <row r="9" spans="1:40" ht="93" customHeight="1" thickBot="1">
      <c r="A9" s="7"/>
      <c r="B9" s="8" t="s">
        <v>17</v>
      </c>
      <c r="C9" s="8" t="s">
        <v>18</v>
      </c>
      <c r="D9" s="8" t="s">
        <v>19</v>
      </c>
      <c r="E9" s="8" t="s">
        <v>20</v>
      </c>
      <c r="F9" s="8" t="s">
        <v>21</v>
      </c>
      <c r="G9" s="9" t="s">
        <v>22</v>
      </c>
      <c r="H9" s="9" t="s">
        <v>23</v>
      </c>
      <c r="I9" s="10" t="s">
        <v>24</v>
      </c>
      <c r="J9" s="8" t="s">
        <v>25</v>
      </c>
      <c r="K9" s="8" t="s">
        <v>26</v>
      </c>
      <c r="L9" s="8" t="s">
        <v>27</v>
      </c>
      <c r="M9" s="8" t="s">
        <v>28</v>
      </c>
      <c r="N9" s="8" t="s">
        <v>29</v>
      </c>
      <c r="O9" s="9" t="s">
        <v>22</v>
      </c>
      <c r="P9" s="9" t="s">
        <v>23</v>
      </c>
      <c r="Q9" s="10" t="s">
        <v>24</v>
      </c>
      <c r="R9" s="8" t="s">
        <v>30</v>
      </c>
      <c r="S9" s="8" t="s">
        <v>31</v>
      </c>
      <c r="T9" s="8" t="s">
        <v>32</v>
      </c>
      <c r="U9" s="8" t="s">
        <v>33</v>
      </c>
      <c r="V9" s="8" t="s">
        <v>34</v>
      </c>
      <c r="W9" s="9" t="s">
        <v>22</v>
      </c>
      <c r="X9" s="9" t="s">
        <v>23</v>
      </c>
      <c r="Y9" s="10" t="s">
        <v>24</v>
      </c>
      <c r="Z9" s="8" t="s">
        <v>35</v>
      </c>
      <c r="AA9" s="8" t="s">
        <v>36</v>
      </c>
      <c r="AB9" s="8" t="s">
        <v>37</v>
      </c>
      <c r="AC9" s="8" t="s">
        <v>38</v>
      </c>
      <c r="AD9" s="8" t="s">
        <v>39</v>
      </c>
      <c r="AE9" s="9" t="s">
        <v>22</v>
      </c>
      <c r="AF9" s="9" t="s">
        <v>23</v>
      </c>
      <c r="AG9" s="10" t="s">
        <v>24</v>
      </c>
      <c r="AH9" s="11" t="s">
        <v>40</v>
      </c>
      <c r="AI9" s="11" t="s">
        <v>41</v>
      </c>
      <c r="AJ9" s="11" t="s">
        <v>90</v>
      </c>
      <c r="AK9" s="11" t="s">
        <v>91</v>
      </c>
      <c r="AL9" s="46" t="s">
        <v>42</v>
      </c>
      <c r="AM9" s="47" t="s">
        <v>88</v>
      </c>
      <c r="AN9" s="48" t="s">
        <v>89</v>
      </c>
    </row>
    <row r="10" spans="1:40" ht="48.75" customHeight="1" thickBot="1">
      <c r="A10" s="6" t="s">
        <v>2</v>
      </c>
      <c r="B10" s="23">
        <v>25</v>
      </c>
      <c r="C10" s="23">
        <v>24</v>
      </c>
      <c r="D10" s="23">
        <v>24</v>
      </c>
      <c r="E10" s="23">
        <v>24</v>
      </c>
      <c r="F10" s="23">
        <v>24</v>
      </c>
      <c r="G10" s="43">
        <f>COUNT(B10:F10)</f>
        <v>5</v>
      </c>
      <c r="H10" s="43">
        <f>SUM(B10:F10)</f>
        <v>121</v>
      </c>
      <c r="I10" s="23"/>
      <c r="J10" s="23">
        <v>30</v>
      </c>
      <c r="K10" s="23">
        <v>29</v>
      </c>
      <c r="L10" s="23">
        <v>31</v>
      </c>
      <c r="M10" s="23"/>
      <c r="N10" s="23">
        <v>22</v>
      </c>
      <c r="O10" s="43">
        <f>COUNT(J10:N10)</f>
        <v>4</v>
      </c>
      <c r="P10" s="43">
        <f>SUM(J10:N10)</f>
        <v>112</v>
      </c>
      <c r="Q10" s="23"/>
      <c r="R10" s="23">
        <v>28</v>
      </c>
      <c r="S10" s="23">
        <v>32</v>
      </c>
      <c r="T10" s="23">
        <v>33</v>
      </c>
      <c r="U10" s="23">
        <v>33</v>
      </c>
      <c r="V10" s="23">
        <v>28</v>
      </c>
      <c r="W10" s="43">
        <f>COUNT(R10:V10)</f>
        <v>5</v>
      </c>
      <c r="X10" s="43">
        <v>155</v>
      </c>
      <c r="Y10" s="23"/>
      <c r="Z10" s="23">
        <v>20</v>
      </c>
      <c r="AA10" s="23">
        <v>30</v>
      </c>
      <c r="AB10" s="23">
        <v>28</v>
      </c>
      <c r="AC10" s="23"/>
      <c r="AD10" s="23">
        <v>28</v>
      </c>
      <c r="AE10" s="43">
        <f>COUNT(Z10:AD10)</f>
        <v>4</v>
      </c>
      <c r="AF10" s="43">
        <f>SUM(Z10:AD10)</f>
        <v>106</v>
      </c>
      <c r="AG10" s="23"/>
      <c r="AH10" s="23">
        <f>G10+O10+W10+AE10</f>
        <v>18</v>
      </c>
      <c r="AI10" s="23">
        <f>H10+P10+X10+AF10</f>
        <v>494</v>
      </c>
      <c r="AJ10" s="44">
        <f>SUM(AH10:AH12)</f>
        <v>26</v>
      </c>
      <c r="AK10" s="44">
        <f>SUM(AI10:AI12)</f>
        <v>623</v>
      </c>
      <c r="AL10" s="23"/>
      <c r="AM10" s="23"/>
      <c r="AN10" s="45">
        <v>5</v>
      </c>
    </row>
    <row r="11" spans="1:40" ht="42" customHeight="1" thickBot="1">
      <c r="A11" s="5" t="s">
        <v>3</v>
      </c>
      <c r="B11" s="23">
        <v>12</v>
      </c>
      <c r="C11" s="23"/>
      <c r="D11" s="23"/>
      <c r="E11" s="23"/>
      <c r="F11" s="23"/>
      <c r="G11" s="43">
        <f t="shared" ref="G11:G28" si="0">COUNT(B11:F11)</f>
        <v>1</v>
      </c>
      <c r="H11" s="43">
        <f t="shared" ref="H11:H28" si="1">SUM(B11:F11)</f>
        <v>12</v>
      </c>
      <c r="I11" s="23"/>
      <c r="J11" s="23">
        <v>20</v>
      </c>
      <c r="K11" s="23"/>
      <c r="L11" s="23"/>
      <c r="M11" s="23"/>
      <c r="N11" s="23"/>
      <c r="O11" s="43">
        <f t="shared" ref="O11:O28" si="2">COUNT(J11:N11)</f>
        <v>1</v>
      </c>
      <c r="P11" s="43">
        <f t="shared" ref="P11:P28" si="3">SUM(J11:N11)</f>
        <v>20</v>
      </c>
      <c r="Q11" s="23"/>
      <c r="R11" s="23">
        <v>13</v>
      </c>
      <c r="S11" s="23"/>
      <c r="T11" s="23"/>
      <c r="U11" s="23"/>
      <c r="V11" s="23"/>
      <c r="W11" s="43">
        <f t="shared" ref="W11:W28" si="4">COUNT(R11:V11)</f>
        <v>1</v>
      </c>
      <c r="X11" s="43">
        <v>13</v>
      </c>
      <c r="Y11" s="23"/>
      <c r="Z11" s="23">
        <v>22</v>
      </c>
      <c r="AA11" s="23"/>
      <c r="AB11" s="23"/>
      <c r="AC11" s="23"/>
      <c r="AD11" s="23"/>
      <c r="AE11" s="43">
        <f t="shared" ref="AE11:AE28" si="5">COUNT(Z11:AD11)</f>
        <v>1</v>
      </c>
      <c r="AF11" s="43">
        <f t="shared" ref="AF11:AF28" si="6">SUM(Z11:AD11)</f>
        <v>22</v>
      </c>
      <c r="AG11" s="23"/>
      <c r="AH11" s="23">
        <f t="shared" ref="AH11:AH28" si="7">G11+O11+W11+AE11</f>
        <v>4</v>
      </c>
      <c r="AI11" s="23">
        <f t="shared" ref="AI11:AI28" si="8">H11+P11+X11+AF11</f>
        <v>67</v>
      </c>
      <c r="AJ11" s="23"/>
      <c r="AK11" s="23"/>
      <c r="AL11" s="23"/>
      <c r="AM11" s="23"/>
      <c r="AN11" s="45"/>
    </row>
    <row r="12" spans="1:40" ht="44.25" customHeight="1" thickBot="1">
      <c r="A12" s="5" t="s">
        <v>4</v>
      </c>
      <c r="B12" s="23">
        <v>15</v>
      </c>
      <c r="C12" s="23"/>
      <c r="D12" s="23"/>
      <c r="E12" s="23"/>
      <c r="F12" s="23"/>
      <c r="G12" s="43">
        <f t="shared" si="0"/>
        <v>1</v>
      </c>
      <c r="H12" s="43">
        <f t="shared" si="1"/>
        <v>15</v>
      </c>
      <c r="I12" s="23"/>
      <c r="J12" s="23">
        <v>16</v>
      </c>
      <c r="K12" s="23"/>
      <c r="L12" s="23"/>
      <c r="M12" s="23"/>
      <c r="N12" s="23"/>
      <c r="O12" s="43">
        <f t="shared" si="2"/>
        <v>1</v>
      </c>
      <c r="P12" s="43">
        <f t="shared" si="3"/>
        <v>16</v>
      </c>
      <c r="Q12" s="23"/>
      <c r="R12" s="23">
        <v>15</v>
      </c>
      <c r="S12" s="23"/>
      <c r="T12" s="23"/>
      <c r="U12" s="23"/>
      <c r="V12" s="23"/>
      <c r="W12" s="43">
        <f t="shared" si="4"/>
        <v>1</v>
      </c>
      <c r="X12" s="43">
        <v>14</v>
      </c>
      <c r="Y12" s="23"/>
      <c r="Z12" s="23">
        <v>17</v>
      </c>
      <c r="AA12" s="23"/>
      <c r="AB12" s="23"/>
      <c r="AC12" s="23"/>
      <c r="AD12" s="23"/>
      <c r="AE12" s="43">
        <f t="shared" si="5"/>
        <v>1</v>
      </c>
      <c r="AF12" s="43">
        <f t="shared" si="6"/>
        <v>17</v>
      </c>
      <c r="AG12" s="23"/>
      <c r="AH12" s="23">
        <f t="shared" si="7"/>
        <v>4</v>
      </c>
      <c r="AI12" s="23">
        <f t="shared" si="8"/>
        <v>62</v>
      </c>
      <c r="AJ12" s="23"/>
      <c r="AK12" s="23"/>
      <c r="AL12" s="23"/>
      <c r="AM12" s="23"/>
      <c r="AN12" s="45"/>
    </row>
    <row r="13" spans="1:40" ht="45.75" customHeight="1" thickBot="1">
      <c r="A13" s="6" t="s">
        <v>5</v>
      </c>
      <c r="B13" s="23">
        <v>24</v>
      </c>
      <c r="C13" s="23">
        <v>24</v>
      </c>
      <c r="D13" s="23"/>
      <c r="E13" s="23"/>
      <c r="F13" s="23"/>
      <c r="G13" s="43">
        <f t="shared" si="0"/>
        <v>2</v>
      </c>
      <c r="H13" s="43">
        <f t="shared" si="1"/>
        <v>48</v>
      </c>
      <c r="I13" s="23"/>
      <c r="J13" s="23">
        <v>26</v>
      </c>
      <c r="K13" s="23">
        <v>25</v>
      </c>
      <c r="L13" s="23">
        <v>25</v>
      </c>
      <c r="M13" s="23"/>
      <c r="N13" s="23"/>
      <c r="O13" s="43">
        <f t="shared" si="2"/>
        <v>3</v>
      </c>
      <c r="P13" s="43">
        <f t="shared" si="3"/>
        <v>76</v>
      </c>
      <c r="Q13" s="23"/>
      <c r="R13" s="23">
        <v>23</v>
      </c>
      <c r="S13" s="23">
        <v>25</v>
      </c>
      <c r="T13" s="23"/>
      <c r="U13" s="23"/>
      <c r="V13" s="23"/>
      <c r="W13" s="43">
        <f t="shared" si="4"/>
        <v>2</v>
      </c>
      <c r="X13" s="43">
        <v>48</v>
      </c>
      <c r="Y13" s="23"/>
      <c r="Z13" s="23">
        <v>24</v>
      </c>
      <c r="AA13" s="23">
        <v>20</v>
      </c>
      <c r="AB13" s="23">
        <v>28</v>
      </c>
      <c r="AC13" s="23"/>
      <c r="AD13" s="23"/>
      <c r="AE13" s="43">
        <f t="shared" si="5"/>
        <v>3</v>
      </c>
      <c r="AF13" s="43">
        <f t="shared" si="6"/>
        <v>72</v>
      </c>
      <c r="AG13" s="23"/>
      <c r="AH13" s="23">
        <f t="shared" si="7"/>
        <v>10</v>
      </c>
      <c r="AI13" s="23">
        <f t="shared" si="8"/>
        <v>244</v>
      </c>
      <c r="AJ13" s="44">
        <f>AH13</f>
        <v>10</v>
      </c>
      <c r="AK13" s="44">
        <f>AI13</f>
        <v>244</v>
      </c>
      <c r="AL13" s="23"/>
      <c r="AM13" s="23"/>
      <c r="AN13" s="45">
        <v>2</v>
      </c>
    </row>
    <row r="14" spans="1:40" ht="49.5" customHeight="1" thickBot="1">
      <c r="A14" s="6" t="s">
        <v>6</v>
      </c>
      <c r="B14" s="23">
        <v>24</v>
      </c>
      <c r="C14" s="23">
        <v>24</v>
      </c>
      <c r="D14" s="23">
        <v>24</v>
      </c>
      <c r="E14" s="23">
        <v>24</v>
      </c>
      <c r="F14" s="23">
        <v>24</v>
      </c>
      <c r="G14" s="43">
        <f t="shared" si="0"/>
        <v>5</v>
      </c>
      <c r="H14" s="43">
        <f t="shared" si="1"/>
        <v>120</v>
      </c>
      <c r="I14" s="23"/>
      <c r="J14" s="23">
        <v>29</v>
      </c>
      <c r="K14" s="23">
        <v>29</v>
      </c>
      <c r="L14" s="23">
        <v>28</v>
      </c>
      <c r="M14" s="23">
        <v>30</v>
      </c>
      <c r="N14" s="23"/>
      <c r="O14" s="43">
        <f t="shared" si="2"/>
        <v>4</v>
      </c>
      <c r="P14" s="43">
        <f t="shared" si="3"/>
        <v>116</v>
      </c>
      <c r="Q14" s="23"/>
      <c r="R14" s="23">
        <v>30</v>
      </c>
      <c r="S14" s="23">
        <v>27</v>
      </c>
      <c r="T14" s="23">
        <v>30</v>
      </c>
      <c r="U14" s="23">
        <v>29</v>
      </c>
      <c r="V14" s="23"/>
      <c r="W14" s="43">
        <f t="shared" si="4"/>
        <v>4</v>
      </c>
      <c r="X14" s="43">
        <v>116</v>
      </c>
      <c r="Y14" s="23"/>
      <c r="Z14" s="23">
        <v>30</v>
      </c>
      <c r="AA14" s="23">
        <v>30</v>
      </c>
      <c r="AB14" s="23">
        <v>30</v>
      </c>
      <c r="AC14" s="23">
        <v>30</v>
      </c>
      <c r="AD14" s="23"/>
      <c r="AE14" s="43">
        <f t="shared" si="5"/>
        <v>4</v>
      </c>
      <c r="AF14" s="43">
        <f t="shared" si="6"/>
        <v>120</v>
      </c>
      <c r="AG14" s="23"/>
      <c r="AH14" s="23">
        <f t="shared" si="7"/>
        <v>17</v>
      </c>
      <c r="AI14" s="23">
        <f t="shared" si="8"/>
        <v>472</v>
      </c>
      <c r="AJ14" s="44">
        <f>SUM(AH14:AH16)</f>
        <v>25</v>
      </c>
      <c r="AK14" s="44">
        <f>SUM(AI14:AI16)</f>
        <v>628</v>
      </c>
      <c r="AL14" s="23"/>
      <c r="AM14" s="23"/>
      <c r="AN14" s="45">
        <v>6</v>
      </c>
    </row>
    <row r="15" spans="1:40" ht="41.25" customHeight="1" thickBot="1">
      <c r="A15" s="5" t="s">
        <v>105</v>
      </c>
      <c r="B15" s="23">
        <v>16</v>
      </c>
      <c r="C15" s="23"/>
      <c r="D15" s="23"/>
      <c r="E15" s="23"/>
      <c r="F15" s="23"/>
      <c r="G15" s="43">
        <f t="shared" si="0"/>
        <v>1</v>
      </c>
      <c r="H15" s="43">
        <f t="shared" si="1"/>
        <v>16</v>
      </c>
      <c r="I15" s="23"/>
      <c r="J15" s="23">
        <v>18</v>
      </c>
      <c r="K15" s="23"/>
      <c r="L15" s="23"/>
      <c r="M15" s="23"/>
      <c r="N15" s="23"/>
      <c r="O15" s="43">
        <f t="shared" si="2"/>
        <v>1</v>
      </c>
      <c r="P15" s="43">
        <f t="shared" si="3"/>
        <v>18</v>
      </c>
      <c r="Q15" s="23"/>
      <c r="R15" s="23">
        <v>21</v>
      </c>
      <c r="S15" s="23"/>
      <c r="T15" s="23"/>
      <c r="U15" s="23"/>
      <c r="V15" s="23"/>
      <c r="W15" s="43">
        <f t="shared" si="4"/>
        <v>1</v>
      </c>
      <c r="X15" s="43">
        <v>21</v>
      </c>
      <c r="Y15" s="23"/>
      <c r="Z15" s="23">
        <v>16</v>
      </c>
      <c r="AA15" s="23"/>
      <c r="AB15" s="23"/>
      <c r="AC15" s="23"/>
      <c r="AD15" s="23"/>
      <c r="AE15" s="43">
        <f t="shared" si="5"/>
        <v>1</v>
      </c>
      <c r="AF15" s="43">
        <f t="shared" si="6"/>
        <v>16</v>
      </c>
      <c r="AG15" s="23"/>
      <c r="AH15" s="23">
        <f t="shared" si="7"/>
        <v>4</v>
      </c>
      <c r="AI15" s="23">
        <f t="shared" si="8"/>
        <v>71</v>
      </c>
      <c r="AJ15" s="23"/>
      <c r="AK15" s="23"/>
      <c r="AL15" s="23"/>
      <c r="AM15" s="23"/>
      <c r="AN15" s="45"/>
    </row>
    <row r="16" spans="1:40" ht="46.5" customHeight="1" thickBot="1">
      <c r="A16" s="5" t="s">
        <v>106</v>
      </c>
      <c r="B16" s="23">
        <v>17</v>
      </c>
      <c r="C16" s="23"/>
      <c r="D16" s="23"/>
      <c r="E16" s="23"/>
      <c r="F16" s="23"/>
      <c r="G16" s="43">
        <f t="shared" si="0"/>
        <v>1</v>
      </c>
      <c r="H16" s="43">
        <f t="shared" si="1"/>
        <v>17</v>
      </c>
      <c r="I16" s="23"/>
      <c r="J16" s="23">
        <v>28</v>
      </c>
      <c r="K16" s="23"/>
      <c r="L16" s="23"/>
      <c r="M16" s="23"/>
      <c r="N16" s="23"/>
      <c r="O16" s="43">
        <f t="shared" si="2"/>
        <v>1</v>
      </c>
      <c r="P16" s="43">
        <f t="shared" si="3"/>
        <v>28</v>
      </c>
      <c r="Q16" s="23"/>
      <c r="R16" s="23">
        <v>18</v>
      </c>
      <c r="S16" s="23"/>
      <c r="T16" s="23"/>
      <c r="U16" s="23"/>
      <c r="V16" s="23"/>
      <c r="W16" s="43">
        <f t="shared" si="4"/>
        <v>1</v>
      </c>
      <c r="X16" s="43">
        <v>18</v>
      </c>
      <c r="Y16" s="23"/>
      <c r="Z16" s="23">
        <v>22</v>
      </c>
      <c r="AA16" s="23"/>
      <c r="AB16" s="23"/>
      <c r="AC16" s="23"/>
      <c r="AD16" s="23"/>
      <c r="AE16" s="43">
        <f t="shared" si="5"/>
        <v>1</v>
      </c>
      <c r="AF16" s="43">
        <f t="shared" si="6"/>
        <v>22</v>
      </c>
      <c r="AG16" s="23"/>
      <c r="AH16" s="23">
        <f t="shared" si="7"/>
        <v>4</v>
      </c>
      <c r="AI16" s="23">
        <f t="shared" si="8"/>
        <v>85</v>
      </c>
      <c r="AJ16" s="23"/>
      <c r="AK16" s="23"/>
      <c r="AL16" s="23"/>
      <c r="AM16" s="23"/>
      <c r="AN16" s="45"/>
    </row>
    <row r="17" spans="1:40" ht="42.75" customHeight="1" thickBot="1">
      <c r="A17" s="6" t="s">
        <v>7</v>
      </c>
      <c r="B17" s="23">
        <v>24</v>
      </c>
      <c r="C17" s="23">
        <v>24</v>
      </c>
      <c r="D17" s="23"/>
      <c r="E17" s="23"/>
      <c r="F17" s="23"/>
      <c r="G17" s="43">
        <f t="shared" si="0"/>
        <v>2</v>
      </c>
      <c r="H17" s="43">
        <f t="shared" si="1"/>
        <v>48</v>
      </c>
      <c r="I17" s="23"/>
      <c r="J17" s="23">
        <v>29</v>
      </c>
      <c r="K17" s="23">
        <v>23</v>
      </c>
      <c r="L17" s="23"/>
      <c r="M17" s="23"/>
      <c r="N17" s="23">
        <v>29</v>
      </c>
      <c r="O17" s="43">
        <f t="shared" si="2"/>
        <v>3</v>
      </c>
      <c r="P17" s="43">
        <f t="shared" si="3"/>
        <v>81</v>
      </c>
      <c r="Q17" s="23"/>
      <c r="R17" s="23">
        <v>22</v>
      </c>
      <c r="S17" s="23">
        <v>21</v>
      </c>
      <c r="T17" s="23"/>
      <c r="U17" s="23"/>
      <c r="V17" s="23">
        <v>25</v>
      </c>
      <c r="W17" s="43">
        <f t="shared" si="4"/>
        <v>3</v>
      </c>
      <c r="X17" s="43">
        <v>68</v>
      </c>
      <c r="Y17" s="23"/>
      <c r="Z17" s="23">
        <v>27</v>
      </c>
      <c r="AA17" s="23">
        <v>25</v>
      </c>
      <c r="AB17" s="23">
        <v>29</v>
      </c>
      <c r="AC17" s="23"/>
      <c r="AD17" s="23"/>
      <c r="AE17" s="43">
        <f t="shared" si="5"/>
        <v>3</v>
      </c>
      <c r="AF17" s="43">
        <f t="shared" si="6"/>
        <v>81</v>
      </c>
      <c r="AG17" s="23"/>
      <c r="AH17" s="23">
        <f t="shared" si="7"/>
        <v>11</v>
      </c>
      <c r="AI17" s="23">
        <f t="shared" si="8"/>
        <v>278</v>
      </c>
      <c r="AJ17" s="44">
        <f>SUM(AH17:AH20)</f>
        <v>22</v>
      </c>
      <c r="AK17" s="44">
        <f>SUM(AI17:AI20)</f>
        <v>461</v>
      </c>
      <c r="AL17" s="23"/>
      <c r="AM17" s="23"/>
      <c r="AN17" s="45">
        <v>5</v>
      </c>
    </row>
    <row r="18" spans="1:40" ht="51" customHeight="1" thickBot="1">
      <c r="A18" s="5" t="s">
        <v>103</v>
      </c>
      <c r="B18" s="23">
        <v>24</v>
      </c>
      <c r="C18" s="23"/>
      <c r="D18" s="23"/>
      <c r="E18" s="23"/>
      <c r="F18" s="23"/>
      <c r="G18" s="43">
        <f t="shared" si="0"/>
        <v>1</v>
      </c>
      <c r="H18" s="43">
        <f t="shared" si="1"/>
        <v>24</v>
      </c>
      <c r="I18" s="23"/>
      <c r="J18" s="23">
        <v>31</v>
      </c>
      <c r="K18" s="23"/>
      <c r="L18" s="23"/>
      <c r="M18" s="23"/>
      <c r="N18" s="23"/>
      <c r="O18" s="43">
        <f t="shared" si="2"/>
        <v>1</v>
      </c>
      <c r="P18" s="43">
        <f t="shared" si="3"/>
        <v>31</v>
      </c>
      <c r="Q18" s="23"/>
      <c r="R18" s="23">
        <v>29</v>
      </c>
      <c r="S18" s="23"/>
      <c r="T18" s="23"/>
      <c r="U18" s="23"/>
      <c r="V18" s="23"/>
      <c r="W18" s="43">
        <f t="shared" si="4"/>
        <v>1</v>
      </c>
      <c r="X18" s="43">
        <v>29</v>
      </c>
      <c r="Y18" s="23"/>
      <c r="Z18" s="23">
        <v>27</v>
      </c>
      <c r="AA18" s="23"/>
      <c r="AB18" s="23"/>
      <c r="AC18" s="23"/>
      <c r="AD18" s="23"/>
      <c r="AE18" s="43">
        <f t="shared" si="5"/>
        <v>1</v>
      </c>
      <c r="AF18" s="43">
        <f t="shared" si="6"/>
        <v>27</v>
      </c>
      <c r="AG18" s="23"/>
      <c r="AH18" s="23">
        <f t="shared" si="7"/>
        <v>4</v>
      </c>
      <c r="AI18" s="23">
        <f>H18+P18+X18+AF18</f>
        <v>111</v>
      </c>
      <c r="AJ18" s="23"/>
      <c r="AK18" s="23"/>
      <c r="AL18" s="23"/>
      <c r="AM18" s="23"/>
      <c r="AN18" s="45"/>
    </row>
    <row r="19" spans="1:40" ht="39.75" customHeight="1" thickBot="1">
      <c r="A19" s="5" t="s">
        <v>8</v>
      </c>
      <c r="B19" s="23">
        <v>8</v>
      </c>
      <c r="C19" s="23"/>
      <c r="D19" s="23"/>
      <c r="E19" s="23"/>
      <c r="F19" s="23"/>
      <c r="G19" s="43">
        <f t="shared" si="0"/>
        <v>1</v>
      </c>
      <c r="H19" s="43">
        <f t="shared" si="1"/>
        <v>8</v>
      </c>
      <c r="I19" s="23"/>
      <c r="J19" s="23"/>
      <c r="K19" s="23"/>
      <c r="L19" s="23"/>
      <c r="M19" s="23"/>
      <c r="N19" s="23"/>
      <c r="O19" s="43">
        <f t="shared" si="2"/>
        <v>0</v>
      </c>
      <c r="P19" s="43">
        <f t="shared" si="3"/>
        <v>0</v>
      </c>
      <c r="Q19" s="23"/>
      <c r="R19" s="23">
        <v>16</v>
      </c>
      <c r="S19" s="23"/>
      <c r="T19" s="23"/>
      <c r="U19" s="23"/>
      <c r="V19" s="23"/>
      <c r="W19" s="43">
        <f t="shared" si="4"/>
        <v>1</v>
      </c>
      <c r="X19" s="43">
        <v>16</v>
      </c>
      <c r="Y19" s="23"/>
      <c r="Z19" s="23">
        <v>12</v>
      </c>
      <c r="AA19" s="23"/>
      <c r="AB19" s="23"/>
      <c r="AC19" s="23"/>
      <c r="AD19" s="23"/>
      <c r="AE19" s="43">
        <f t="shared" si="5"/>
        <v>1</v>
      </c>
      <c r="AF19" s="43">
        <f t="shared" si="6"/>
        <v>12</v>
      </c>
      <c r="AG19" s="23"/>
      <c r="AH19" s="23">
        <f t="shared" si="7"/>
        <v>3</v>
      </c>
      <c r="AI19" s="23">
        <f t="shared" si="8"/>
        <v>36</v>
      </c>
      <c r="AJ19" s="23"/>
      <c r="AK19" s="23"/>
      <c r="AL19" s="23"/>
      <c r="AM19" s="23"/>
      <c r="AN19" s="45"/>
    </row>
    <row r="20" spans="1:40" ht="37.5" customHeight="1" thickBot="1">
      <c r="A20" s="5" t="s">
        <v>9</v>
      </c>
      <c r="B20" s="23">
        <v>8</v>
      </c>
      <c r="C20" s="23"/>
      <c r="D20" s="23"/>
      <c r="E20" s="23"/>
      <c r="F20" s="23"/>
      <c r="G20" s="43">
        <f t="shared" si="0"/>
        <v>1</v>
      </c>
      <c r="H20" s="43">
        <f t="shared" si="1"/>
        <v>8</v>
      </c>
      <c r="I20" s="23"/>
      <c r="J20" s="23">
        <v>10</v>
      </c>
      <c r="K20" s="23"/>
      <c r="L20" s="23"/>
      <c r="M20" s="23"/>
      <c r="N20" s="23"/>
      <c r="O20" s="43">
        <f t="shared" si="2"/>
        <v>1</v>
      </c>
      <c r="P20" s="43">
        <f t="shared" si="3"/>
        <v>10</v>
      </c>
      <c r="Q20" s="23"/>
      <c r="R20" s="23">
        <v>9</v>
      </c>
      <c r="S20" s="23"/>
      <c r="T20" s="23"/>
      <c r="U20" s="23"/>
      <c r="V20" s="23"/>
      <c r="W20" s="43">
        <f t="shared" si="4"/>
        <v>1</v>
      </c>
      <c r="X20" s="43">
        <v>9</v>
      </c>
      <c r="Y20" s="23"/>
      <c r="Z20" s="23">
        <v>9</v>
      </c>
      <c r="AA20" s="23"/>
      <c r="AB20" s="23"/>
      <c r="AC20" s="23"/>
      <c r="AD20" s="23"/>
      <c r="AE20" s="43">
        <f t="shared" si="5"/>
        <v>1</v>
      </c>
      <c r="AF20" s="43">
        <f t="shared" si="6"/>
        <v>9</v>
      </c>
      <c r="AG20" s="23"/>
      <c r="AH20" s="23">
        <f t="shared" si="7"/>
        <v>4</v>
      </c>
      <c r="AI20" s="23">
        <f t="shared" si="8"/>
        <v>36</v>
      </c>
      <c r="AJ20" s="23"/>
      <c r="AK20" s="23"/>
      <c r="AL20" s="23"/>
      <c r="AM20" s="23"/>
      <c r="AN20" s="45"/>
    </row>
    <row r="21" spans="1:40" ht="45" customHeight="1" thickBot="1">
      <c r="A21" s="6" t="s">
        <v>10</v>
      </c>
      <c r="B21" s="23">
        <v>24</v>
      </c>
      <c r="C21" s="23">
        <v>24</v>
      </c>
      <c r="D21" s="23">
        <v>24</v>
      </c>
      <c r="E21" s="23"/>
      <c r="F21" s="23"/>
      <c r="G21" s="43">
        <f t="shared" si="0"/>
        <v>3</v>
      </c>
      <c r="H21" s="43">
        <f t="shared" si="1"/>
        <v>72</v>
      </c>
      <c r="I21" s="23"/>
      <c r="J21" s="23">
        <v>23</v>
      </c>
      <c r="K21" s="23">
        <v>21</v>
      </c>
      <c r="L21" s="23">
        <v>22</v>
      </c>
      <c r="M21" s="23"/>
      <c r="N21" s="23"/>
      <c r="O21" s="43">
        <f t="shared" si="2"/>
        <v>3</v>
      </c>
      <c r="P21" s="43">
        <f t="shared" si="3"/>
        <v>66</v>
      </c>
      <c r="Q21" s="23"/>
      <c r="R21" s="23">
        <v>24</v>
      </c>
      <c r="S21" s="23">
        <v>18</v>
      </c>
      <c r="T21" s="23">
        <v>29</v>
      </c>
      <c r="U21" s="23"/>
      <c r="V21" s="23"/>
      <c r="W21" s="43">
        <f t="shared" si="4"/>
        <v>3</v>
      </c>
      <c r="X21" s="43">
        <v>71</v>
      </c>
      <c r="Y21" s="23"/>
      <c r="Z21" s="23">
        <v>29</v>
      </c>
      <c r="AA21" s="23">
        <v>24</v>
      </c>
      <c r="AB21" s="23">
        <v>30</v>
      </c>
      <c r="AC21" s="23"/>
      <c r="AD21" s="23"/>
      <c r="AE21" s="43">
        <f t="shared" si="5"/>
        <v>3</v>
      </c>
      <c r="AF21" s="43">
        <f t="shared" si="6"/>
        <v>83</v>
      </c>
      <c r="AG21" s="23"/>
      <c r="AH21" s="23">
        <f t="shared" si="7"/>
        <v>12</v>
      </c>
      <c r="AI21" s="23">
        <f t="shared" si="8"/>
        <v>292</v>
      </c>
      <c r="AJ21" s="44">
        <f>SUM(AH21:AH24)</f>
        <v>20</v>
      </c>
      <c r="AK21" s="44">
        <f>SUM(AI21:AI24)</f>
        <v>423</v>
      </c>
      <c r="AL21" s="23"/>
      <c r="AM21" s="23"/>
      <c r="AN21" s="45">
        <v>4</v>
      </c>
    </row>
    <row r="22" spans="1:40" ht="48.75" customHeight="1" thickBot="1">
      <c r="A22" s="5" t="s">
        <v>11</v>
      </c>
      <c r="B22" s="23">
        <v>14</v>
      </c>
      <c r="C22" s="23"/>
      <c r="D22" s="23"/>
      <c r="E22" s="23"/>
      <c r="F22" s="23"/>
      <c r="G22" s="43">
        <f t="shared" si="0"/>
        <v>1</v>
      </c>
      <c r="H22" s="43">
        <f t="shared" si="1"/>
        <v>14</v>
      </c>
      <c r="I22" s="23"/>
      <c r="J22" s="23">
        <v>16</v>
      </c>
      <c r="K22" s="23"/>
      <c r="L22" s="23"/>
      <c r="M22" s="23"/>
      <c r="N22" s="23"/>
      <c r="O22" s="43">
        <f t="shared" si="2"/>
        <v>1</v>
      </c>
      <c r="P22" s="43">
        <f t="shared" si="3"/>
        <v>16</v>
      </c>
      <c r="Q22" s="23"/>
      <c r="R22" s="23">
        <v>13</v>
      </c>
      <c r="S22" s="23"/>
      <c r="T22" s="23"/>
      <c r="U22" s="23"/>
      <c r="V22" s="23"/>
      <c r="W22" s="43">
        <f t="shared" si="4"/>
        <v>1</v>
      </c>
      <c r="X22" s="43">
        <v>13</v>
      </c>
      <c r="Y22" s="23"/>
      <c r="Z22" s="23">
        <v>26</v>
      </c>
      <c r="AA22" s="23"/>
      <c r="AB22" s="23"/>
      <c r="AC22" s="23"/>
      <c r="AD22" s="23"/>
      <c r="AE22" s="43">
        <f t="shared" si="5"/>
        <v>1</v>
      </c>
      <c r="AF22" s="43">
        <f t="shared" si="6"/>
        <v>26</v>
      </c>
      <c r="AG22" s="23"/>
      <c r="AH22" s="23">
        <f t="shared" si="7"/>
        <v>4</v>
      </c>
      <c r="AI22" s="23">
        <f t="shared" si="8"/>
        <v>69</v>
      </c>
      <c r="AJ22" s="23"/>
      <c r="AK22" s="23"/>
      <c r="AL22" s="23"/>
      <c r="AM22" s="23"/>
      <c r="AN22" s="45"/>
    </row>
    <row r="23" spans="1:40" ht="46.5" customHeight="1" thickBot="1">
      <c r="A23" s="5" t="s">
        <v>92</v>
      </c>
      <c r="B23" s="23"/>
      <c r="C23" s="23"/>
      <c r="D23" s="23"/>
      <c r="E23" s="23"/>
      <c r="F23" s="23"/>
      <c r="G23" s="43">
        <f t="shared" si="0"/>
        <v>0</v>
      </c>
      <c r="H23" s="43">
        <f t="shared" ref="H23" si="9">SUM(B23:F23)</f>
        <v>0</v>
      </c>
      <c r="I23" s="23"/>
      <c r="J23" s="23"/>
      <c r="K23" s="23"/>
      <c r="L23" s="23"/>
      <c r="M23" s="23"/>
      <c r="N23" s="23"/>
      <c r="O23" s="43">
        <f t="shared" si="2"/>
        <v>0</v>
      </c>
      <c r="P23" s="43">
        <f t="shared" ref="P23" si="10">SUM(J23:N23)</f>
        <v>0</v>
      </c>
      <c r="Q23" s="23"/>
      <c r="R23" s="23"/>
      <c r="S23" s="23"/>
      <c r="T23" s="23"/>
      <c r="U23" s="23"/>
      <c r="V23" s="23"/>
      <c r="W23" s="43">
        <f t="shared" si="4"/>
        <v>0</v>
      </c>
      <c r="X23" s="43">
        <v>0</v>
      </c>
      <c r="Y23" s="23"/>
      <c r="Z23" s="23"/>
      <c r="AA23" s="23"/>
      <c r="AB23" s="23"/>
      <c r="AC23" s="23"/>
      <c r="AD23" s="23"/>
      <c r="AE23" s="43">
        <f t="shared" si="5"/>
        <v>0</v>
      </c>
      <c r="AF23" s="43">
        <f t="shared" ref="AF23" si="11">SUM(Z23:AD23)</f>
        <v>0</v>
      </c>
      <c r="AG23" s="23"/>
      <c r="AH23" s="23">
        <f t="shared" ref="AH23" si="12">G23+O23+W23+AE23</f>
        <v>0</v>
      </c>
      <c r="AI23" s="23">
        <f t="shared" ref="AI23" si="13">H23+P23+X23+AF23</f>
        <v>0</v>
      </c>
      <c r="AJ23" s="23"/>
      <c r="AK23" s="23"/>
      <c r="AL23" s="23"/>
      <c r="AM23" s="23"/>
      <c r="AN23" s="45"/>
    </row>
    <row r="24" spans="1:40" ht="41.25" customHeight="1" thickBot="1">
      <c r="A24" s="5" t="s">
        <v>104</v>
      </c>
      <c r="B24" s="23">
        <v>18</v>
      </c>
      <c r="C24" s="23"/>
      <c r="D24" s="23"/>
      <c r="E24" s="23"/>
      <c r="F24" s="23"/>
      <c r="G24" s="43">
        <f t="shared" si="0"/>
        <v>1</v>
      </c>
      <c r="H24" s="43">
        <f t="shared" si="1"/>
        <v>18</v>
      </c>
      <c r="I24" s="23"/>
      <c r="J24" s="23">
        <v>14</v>
      </c>
      <c r="K24" s="23"/>
      <c r="L24" s="23"/>
      <c r="M24" s="23"/>
      <c r="N24" s="23"/>
      <c r="O24" s="43">
        <f t="shared" si="2"/>
        <v>1</v>
      </c>
      <c r="P24" s="43">
        <f t="shared" si="3"/>
        <v>14</v>
      </c>
      <c r="Q24" s="23"/>
      <c r="R24" s="23">
        <v>11</v>
      </c>
      <c r="S24" s="23"/>
      <c r="T24" s="23"/>
      <c r="U24" s="23"/>
      <c r="V24" s="23"/>
      <c r="W24" s="43">
        <f t="shared" si="4"/>
        <v>1</v>
      </c>
      <c r="X24" s="43">
        <v>11</v>
      </c>
      <c r="Y24" s="23"/>
      <c r="Z24" s="23">
        <v>19</v>
      </c>
      <c r="AA24" s="23"/>
      <c r="AB24" s="23"/>
      <c r="AC24" s="23"/>
      <c r="AD24" s="23"/>
      <c r="AE24" s="43">
        <f t="shared" si="5"/>
        <v>1</v>
      </c>
      <c r="AF24" s="43">
        <f t="shared" si="6"/>
        <v>19</v>
      </c>
      <c r="AG24" s="23"/>
      <c r="AH24" s="23">
        <f t="shared" si="7"/>
        <v>4</v>
      </c>
      <c r="AI24" s="23">
        <f t="shared" si="8"/>
        <v>62</v>
      </c>
      <c r="AJ24" s="23"/>
      <c r="AK24" s="23"/>
      <c r="AL24" s="23"/>
      <c r="AM24" s="23"/>
      <c r="AN24" s="45"/>
    </row>
    <row r="25" spans="1:40" ht="39" customHeight="1" thickBot="1">
      <c r="A25" s="6" t="s">
        <v>12</v>
      </c>
      <c r="B25" s="23"/>
      <c r="C25" s="23"/>
      <c r="D25" s="23"/>
      <c r="E25" s="23"/>
      <c r="F25" s="23"/>
      <c r="G25" s="43">
        <f t="shared" si="0"/>
        <v>0</v>
      </c>
      <c r="H25" s="43">
        <f t="shared" si="1"/>
        <v>0</v>
      </c>
      <c r="I25" s="23"/>
      <c r="J25" s="23"/>
      <c r="K25" s="23"/>
      <c r="L25" s="23"/>
      <c r="M25" s="23"/>
      <c r="N25" s="23"/>
      <c r="O25" s="43">
        <f t="shared" si="2"/>
        <v>0</v>
      </c>
      <c r="P25" s="43">
        <f t="shared" si="3"/>
        <v>0</v>
      </c>
      <c r="Q25" s="23"/>
      <c r="R25" s="23"/>
      <c r="S25" s="23"/>
      <c r="T25" s="23"/>
      <c r="U25" s="23"/>
      <c r="V25" s="23"/>
      <c r="W25" s="43">
        <f t="shared" si="4"/>
        <v>0</v>
      </c>
      <c r="X25" s="43">
        <v>0</v>
      </c>
      <c r="Y25" s="23"/>
      <c r="Z25" s="23">
        <v>24</v>
      </c>
      <c r="AA25" s="23">
        <v>28</v>
      </c>
      <c r="AB25" s="23">
        <v>28</v>
      </c>
      <c r="AC25" s="23">
        <v>17</v>
      </c>
      <c r="AD25" s="23"/>
      <c r="AE25" s="43">
        <f t="shared" si="5"/>
        <v>4</v>
      </c>
      <c r="AF25" s="43">
        <f t="shared" si="6"/>
        <v>97</v>
      </c>
      <c r="AG25" s="23"/>
      <c r="AH25" s="23">
        <f t="shared" si="7"/>
        <v>4</v>
      </c>
      <c r="AI25" s="23">
        <f t="shared" si="8"/>
        <v>97</v>
      </c>
      <c r="AJ25" s="44">
        <f>SUM(AH25:AH27)</f>
        <v>26</v>
      </c>
      <c r="AK25" s="44">
        <f>SUM(AI25:AI27)</f>
        <v>659</v>
      </c>
      <c r="AL25" s="23"/>
      <c r="AM25" s="23"/>
      <c r="AN25" s="45">
        <v>7.5</v>
      </c>
    </row>
    <row r="26" spans="1:40" ht="36" customHeight="1" thickBot="1">
      <c r="A26" s="5" t="s">
        <v>13</v>
      </c>
      <c r="B26" s="23">
        <v>24</v>
      </c>
      <c r="C26" s="23">
        <v>24</v>
      </c>
      <c r="D26" s="23">
        <v>24</v>
      </c>
      <c r="E26" s="23">
        <v>24</v>
      </c>
      <c r="F26" s="23">
        <v>24</v>
      </c>
      <c r="G26" s="43">
        <f t="shared" si="0"/>
        <v>5</v>
      </c>
      <c r="H26" s="43">
        <f t="shared" si="1"/>
        <v>120</v>
      </c>
      <c r="I26" s="23"/>
      <c r="J26" s="23">
        <v>25</v>
      </c>
      <c r="K26" s="23">
        <v>25</v>
      </c>
      <c r="L26" s="23">
        <v>28</v>
      </c>
      <c r="M26" s="23">
        <v>23</v>
      </c>
      <c r="N26" s="23"/>
      <c r="O26" s="43">
        <f t="shared" si="2"/>
        <v>4</v>
      </c>
      <c r="P26" s="43">
        <f t="shared" si="3"/>
        <v>101</v>
      </c>
      <c r="Q26" s="23"/>
      <c r="R26" s="23">
        <v>31</v>
      </c>
      <c r="S26" s="23">
        <v>32</v>
      </c>
      <c r="T26" s="23">
        <v>27</v>
      </c>
      <c r="U26" s="23"/>
      <c r="V26" s="23"/>
      <c r="W26" s="43">
        <f t="shared" si="4"/>
        <v>3</v>
      </c>
      <c r="X26" s="43">
        <v>90</v>
      </c>
      <c r="Y26" s="23"/>
      <c r="Z26" s="23">
        <v>28</v>
      </c>
      <c r="AA26" s="23"/>
      <c r="AB26" s="23"/>
      <c r="AC26" s="23"/>
      <c r="AD26" s="23"/>
      <c r="AE26" s="43">
        <f t="shared" si="5"/>
        <v>1</v>
      </c>
      <c r="AF26" s="43">
        <f t="shared" si="6"/>
        <v>28</v>
      </c>
      <c r="AG26" s="23"/>
      <c r="AH26" s="23">
        <f t="shared" si="7"/>
        <v>13</v>
      </c>
      <c r="AI26" s="23">
        <f t="shared" si="8"/>
        <v>339</v>
      </c>
      <c r="AJ26" s="23"/>
      <c r="AK26" s="23"/>
      <c r="AL26" s="23"/>
      <c r="AM26" s="23"/>
      <c r="AN26" s="45"/>
    </row>
    <row r="27" spans="1:40" ht="42" customHeight="1" thickBot="1">
      <c r="A27" s="5" t="s">
        <v>15</v>
      </c>
      <c r="B27" s="23">
        <v>24</v>
      </c>
      <c r="C27" s="23">
        <v>24</v>
      </c>
      <c r="D27" s="23"/>
      <c r="E27" s="23"/>
      <c r="F27" s="23"/>
      <c r="G27" s="43">
        <f t="shared" si="0"/>
        <v>2</v>
      </c>
      <c r="H27" s="43">
        <f t="shared" si="1"/>
        <v>48</v>
      </c>
      <c r="I27" s="23"/>
      <c r="J27" s="23">
        <v>22</v>
      </c>
      <c r="K27" s="23">
        <v>22</v>
      </c>
      <c r="L27" s="23"/>
      <c r="M27" s="23"/>
      <c r="N27" s="23"/>
      <c r="O27" s="43">
        <f t="shared" si="2"/>
        <v>2</v>
      </c>
      <c r="P27" s="43">
        <f t="shared" si="3"/>
        <v>44</v>
      </c>
      <c r="Q27" s="23"/>
      <c r="R27" s="23">
        <v>27</v>
      </c>
      <c r="S27" s="23">
        <v>23</v>
      </c>
      <c r="T27" s="23"/>
      <c r="U27" s="23"/>
      <c r="V27" s="23"/>
      <c r="W27" s="43">
        <f t="shared" si="4"/>
        <v>2</v>
      </c>
      <c r="X27" s="43">
        <v>50</v>
      </c>
      <c r="Y27" s="23"/>
      <c r="Z27" s="23">
        <v>29</v>
      </c>
      <c r="AA27" s="23">
        <v>26</v>
      </c>
      <c r="AB27" s="23">
        <v>26</v>
      </c>
      <c r="AC27" s="23"/>
      <c r="AD27" s="23"/>
      <c r="AE27" s="43">
        <f t="shared" si="5"/>
        <v>3</v>
      </c>
      <c r="AF27" s="43">
        <f t="shared" si="6"/>
        <v>81</v>
      </c>
      <c r="AG27" s="23"/>
      <c r="AH27" s="23">
        <f t="shared" si="7"/>
        <v>9</v>
      </c>
      <c r="AI27" s="23">
        <f>H27+P27+X27+AF27</f>
        <v>223</v>
      </c>
      <c r="AJ27" s="23"/>
      <c r="AK27" s="23"/>
      <c r="AL27" s="23"/>
      <c r="AM27" s="23"/>
      <c r="AN27" s="45"/>
    </row>
    <row r="28" spans="1:40" ht="50.25" customHeight="1" thickBot="1">
      <c r="A28" s="6" t="s">
        <v>14</v>
      </c>
      <c r="B28" s="23">
        <v>26</v>
      </c>
      <c r="C28" s="23"/>
      <c r="D28" s="23"/>
      <c r="E28" s="23"/>
      <c r="F28" s="23"/>
      <c r="G28" s="43">
        <f t="shared" si="0"/>
        <v>1</v>
      </c>
      <c r="H28" s="43">
        <f t="shared" si="1"/>
        <v>26</v>
      </c>
      <c r="I28" s="23"/>
      <c r="J28" s="23">
        <v>19</v>
      </c>
      <c r="K28" s="23">
        <v>23</v>
      </c>
      <c r="L28" s="23"/>
      <c r="M28" s="23"/>
      <c r="N28" s="23"/>
      <c r="O28" s="43">
        <f t="shared" si="2"/>
        <v>2</v>
      </c>
      <c r="P28" s="43">
        <f t="shared" si="3"/>
        <v>42</v>
      </c>
      <c r="Q28" s="23"/>
      <c r="R28" s="23">
        <v>24</v>
      </c>
      <c r="S28" s="23"/>
      <c r="T28" s="23"/>
      <c r="U28" s="23"/>
      <c r="V28" s="23"/>
      <c r="W28" s="43">
        <f t="shared" si="4"/>
        <v>1</v>
      </c>
      <c r="X28" s="43">
        <v>24</v>
      </c>
      <c r="Y28" s="23"/>
      <c r="Z28" s="23">
        <v>18</v>
      </c>
      <c r="AA28" s="23">
        <v>17</v>
      </c>
      <c r="AB28" s="23"/>
      <c r="AC28" s="23"/>
      <c r="AD28" s="23"/>
      <c r="AE28" s="43">
        <f t="shared" si="5"/>
        <v>2</v>
      </c>
      <c r="AF28" s="43">
        <f t="shared" si="6"/>
        <v>35</v>
      </c>
      <c r="AG28" s="23"/>
      <c r="AH28" s="23">
        <f t="shared" si="7"/>
        <v>6</v>
      </c>
      <c r="AI28" s="23">
        <f t="shared" si="8"/>
        <v>127</v>
      </c>
      <c r="AJ28" s="44">
        <f>AH28</f>
        <v>6</v>
      </c>
      <c r="AK28" s="44">
        <f>AI28</f>
        <v>127</v>
      </c>
      <c r="AL28" s="23"/>
      <c r="AM28" s="23"/>
      <c r="AN28" s="45">
        <v>0.5</v>
      </c>
    </row>
    <row r="29" spans="1:40" ht="37.5" customHeight="1" thickBot="1">
      <c r="A29" s="5" t="s">
        <v>43</v>
      </c>
      <c r="B29" s="23"/>
      <c r="C29" s="23"/>
      <c r="D29" s="23"/>
      <c r="E29" s="23"/>
      <c r="F29" s="23"/>
      <c r="G29" s="43">
        <f>SUM(G10:G28)</f>
        <v>34</v>
      </c>
      <c r="H29" s="43">
        <f>SUM(H10:H28)</f>
        <v>735</v>
      </c>
      <c r="I29" s="23"/>
      <c r="J29" s="23"/>
      <c r="K29" s="23"/>
      <c r="L29" s="23"/>
      <c r="M29" s="23"/>
      <c r="N29" s="23"/>
      <c r="O29" s="43">
        <f>SUM(O10:O28)</f>
        <v>33</v>
      </c>
      <c r="P29" s="43">
        <f>SUM(P10:P28)</f>
        <v>791</v>
      </c>
      <c r="Q29" s="23"/>
      <c r="R29" s="23"/>
      <c r="S29" s="23"/>
      <c r="T29" s="23"/>
      <c r="U29" s="23"/>
      <c r="V29" s="23"/>
      <c r="W29" s="43">
        <f>SUM(W10:W28)</f>
        <v>32</v>
      </c>
      <c r="X29" s="43">
        <f>SUM(X10:X28)</f>
        <v>766</v>
      </c>
      <c r="Y29" s="23"/>
      <c r="Z29" s="23"/>
      <c r="AA29" s="23"/>
      <c r="AB29" s="23"/>
      <c r="AC29" s="23"/>
      <c r="AD29" s="23"/>
      <c r="AE29" s="43">
        <f>SUM(AE10:AE28)</f>
        <v>36</v>
      </c>
      <c r="AF29" s="43">
        <f>SUM(AF10:AF28)</f>
        <v>873</v>
      </c>
      <c r="AG29" s="23"/>
      <c r="AH29" s="23">
        <f>SUM(AH10:AH28)</f>
        <v>135</v>
      </c>
      <c r="AI29" s="23">
        <f>SUM(AI10:AI28)</f>
        <v>3165</v>
      </c>
      <c r="AJ29" s="23">
        <f>SUM(AJ10:AJ28)</f>
        <v>135</v>
      </c>
      <c r="AK29" s="23">
        <f>SUM(AK10:AK28)</f>
        <v>3165</v>
      </c>
      <c r="AL29" s="23"/>
      <c r="AM29" s="23"/>
      <c r="AN29" s="45">
        <v>30</v>
      </c>
    </row>
    <row r="32" spans="1:40" ht="18.75">
      <c r="AH32" s="20"/>
    </row>
    <row r="36" spans="1:40" ht="33.75">
      <c r="A36" s="89" t="s">
        <v>101</v>
      </c>
      <c r="B36" s="88"/>
      <c r="C36" s="88"/>
      <c r="D36" s="88"/>
      <c r="E36" s="88"/>
      <c r="F36" s="36"/>
      <c r="G36" s="36"/>
      <c r="H36" s="36"/>
      <c r="I36" s="36"/>
      <c r="Y36" s="101"/>
      <c r="Z36" s="102"/>
      <c r="AA36" s="102"/>
      <c r="AB36" s="102"/>
      <c r="AC36" s="102"/>
      <c r="AD36" s="102"/>
      <c r="AJ36" s="49"/>
      <c r="AK36" s="90" t="s">
        <v>102</v>
      </c>
      <c r="AL36" s="91"/>
      <c r="AM36" s="91"/>
      <c r="AN36" s="91"/>
    </row>
  </sheetData>
  <mergeCells count="6">
    <mergeCell ref="Y36:AD36"/>
    <mergeCell ref="C8:AF8"/>
    <mergeCell ref="N7:AH7"/>
    <mergeCell ref="AJ3:AM3"/>
    <mergeCell ref="AJ4:AM4"/>
    <mergeCell ref="AJ5:AM5"/>
  </mergeCells>
  <pageMargins left="0.70866141732283472" right="0.70866141732283472" top="0.74803149606299213" bottom="0.74803149606299213" header="0.31496062992125984" footer="0.31496062992125984"/>
  <pageSetup paperSize="9" scale="31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S36"/>
  <sheetViews>
    <sheetView topLeftCell="A24" workbookViewId="0">
      <pane xSplit="1" topLeftCell="AA1" activePane="topRight" state="frozen"/>
      <selection pane="topRight" sqref="A1:AT43"/>
    </sheetView>
  </sheetViews>
  <sheetFormatPr defaultRowHeight="15"/>
  <cols>
    <col min="1" max="1" width="39.140625" customWidth="1"/>
    <col min="41" max="41" width="10.85546875" bestFit="1" customWidth="1"/>
    <col min="44" max="44" width="10.85546875" customWidth="1"/>
    <col min="45" max="45" width="13.42578125" customWidth="1"/>
  </cols>
  <sheetData>
    <row r="2" spans="1:45">
      <c r="AP2" s="107" t="s">
        <v>98</v>
      </c>
      <c r="AQ2" s="107"/>
      <c r="AR2" s="107"/>
      <c r="AS2" s="107"/>
    </row>
    <row r="3" spans="1:45">
      <c r="AP3" s="107" t="s">
        <v>96</v>
      </c>
      <c r="AQ3" s="107"/>
      <c r="AR3" s="107"/>
      <c r="AS3" s="107"/>
    </row>
    <row r="4" spans="1:45">
      <c r="AP4" s="107" t="s">
        <v>99</v>
      </c>
      <c r="AQ4" s="107"/>
      <c r="AR4" s="107"/>
      <c r="AS4" s="107"/>
    </row>
    <row r="6" spans="1:45" ht="34.5" thickBot="1">
      <c r="G6" s="86"/>
      <c r="H6" s="92" t="s">
        <v>1</v>
      </c>
      <c r="I6" s="92"/>
      <c r="J6" s="92"/>
      <c r="K6" s="92"/>
      <c r="L6" s="92"/>
      <c r="M6" s="92"/>
      <c r="N6" s="92"/>
      <c r="O6" s="92"/>
      <c r="P6" s="92"/>
      <c r="Q6" s="93"/>
      <c r="R6" s="93"/>
      <c r="S6" s="93"/>
      <c r="T6" s="94"/>
      <c r="U6" s="94"/>
      <c r="V6" s="94"/>
      <c r="W6" s="94"/>
      <c r="X6" s="94"/>
    </row>
    <row r="7" spans="1:45" ht="19.5" thickBot="1">
      <c r="A7" s="12"/>
      <c r="B7" s="12"/>
      <c r="C7" s="12"/>
      <c r="D7" s="12"/>
      <c r="E7" s="12"/>
      <c r="F7" s="12"/>
      <c r="G7" s="108"/>
      <c r="H7" s="109"/>
      <c r="I7" s="109"/>
      <c r="J7" s="109"/>
      <c r="K7" s="109"/>
      <c r="L7" s="109"/>
      <c r="M7" s="109"/>
      <c r="N7" s="109"/>
      <c r="O7" s="109"/>
      <c r="P7" s="109"/>
      <c r="Q7" s="109"/>
      <c r="R7" s="109"/>
      <c r="S7" s="109"/>
      <c r="T7" s="109"/>
      <c r="U7" s="109"/>
      <c r="V7" s="109"/>
      <c r="W7" s="109"/>
      <c r="X7" s="109"/>
      <c r="Y7" s="109"/>
      <c r="Z7" s="109"/>
      <c r="AA7" s="109"/>
      <c r="AB7" s="109"/>
      <c r="AC7" s="109"/>
      <c r="AD7" s="109"/>
      <c r="AE7" s="109"/>
      <c r="AF7" s="109"/>
      <c r="AG7" s="110"/>
      <c r="AH7" s="12"/>
      <c r="AI7" s="12"/>
      <c r="AJ7" s="12"/>
      <c r="AK7" s="12"/>
      <c r="AL7" s="12"/>
      <c r="AM7" s="12"/>
      <c r="AN7" s="12"/>
      <c r="AO7" s="12"/>
      <c r="AP7" s="12"/>
      <c r="AQ7" s="12"/>
    </row>
    <row r="8" spans="1:45" ht="111.75" customHeight="1" thickBot="1">
      <c r="A8" s="16" t="s">
        <v>0</v>
      </c>
      <c r="B8" s="23" t="s">
        <v>44</v>
      </c>
      <c r="C8" s="23" t="s">
        <v>45</v>
      </c>
      <c r="D8" s="23" t="s">
        <v>46</v>
      </c>
      <c r="E8" s="23" t="s">
        <v>47</v>
      </c>
      <c r="F8" s="23" t="s">
        <v>48</v>
      </c>
      <c r="G8" s="23" t="s">
        <v>49</v>
      </c>
      <c r="H8" s="24" t="s">
        <v>22</v>
      </c>
      <c r="I8" s="25" t="s">
        <v>23</v>
      </c>
      <c r="J8" s="23" t="s">
        <v>50</v>
      </c>
      <c r="K8" s="23" t="s">
        <v>51</v>
      </c>
      <c r="L8" s="23" t="s">
        <v>52</v>
      </c>
      <c r="M8" s="23" t="s">
        <v>53</v>
      </c>
      <c r="N8" s="23" t="s">
        <v>54</v>
      </c>
      <c r="O8" s="23" t="s">
        <v>55</v>
      </c>
      <c r="P8" s="23" t="s">
        <v>56</v>
      </c>
      <c r="Q8" s="25" t="s">
        <v>22</v>
      </c>
      <c r="R8" s="25" t="s">
        <v>23</v>
      </c>
      <c r="S8" s="23" t="s">
        <v>57</v>
      </c>
      <c r="T8" s="23" t="s">
        <v>58</v>
      </c>
      <c r="U8" s="23" t="s">
        <v>59</v>
      </c>
      <c r="V8" s="23" t="s">
        <v>60</v>
      </c>
      <c r="W8" s="23" t="s">
        <v>61</v>
      </c>
      <c r="X8" s="23" t="s">
        <v>62</v>
      </c>
      <c r="Y8" s="25" t="s">
        <v>22</v>
      </c>
      <c r="Z8" s="25" t="s">
        <v>23</v>
      </c>
      <c r="AA8" s="23" t="s">
        <v>63</v>
      </c>
      <c r="AB8" s="23" t="s">
        <v>64</v>
      </c>
      <c r="AC8" s="23" t="s">
        <v>65</v>
      </c>
      <c r="AD8" s="23" t="s">
        <v>66</v>
      </c>
      <c r="AE8" s="23" t="s">
        <v>67</v>
      </c>
      <c r="AF8" s="23" t="s">
        <v>95</v>
      </c>
      <c r="AG8" s="25" t="s">
        <v>22</v>
      </c>
      <c r="AH8" s="25" t="s">
        <v>23</v>
      </c>
      <c r="AI8" s="23" t="s">
        <v>68</v>
      </c>
      <c r="AJ8" s="23" t="s">
        <v>69</v>
      </c>
      <c r="AK8" s="23" t="s">
        <v>70</v>
      </c>
      <c r="AL8" s="23" t="s">
        <v>71</v>
      </c>
      <c r="AM8" s="23" t="s">
        <v>72</v>
      </c>
      <c r="AN8" s="25" t="s">
        <v>22</v>
      </c>
      <c r="AO8" s="25" t="s">
        <v>23</v>
      </c>
      <c r="AP8" s="26" t="s">
        <v>73</v>
      </c>
      <c r="AQ8" s="26" t="s">
        <v>74</v>
      </c>
      <c r="AR8" s="27" t="s">
        <v>93</v>
      </c>
      <c r="AS8" s="27" t="s">
        <v>94</v>
      </c>
    </row>
    <row r="9" spans="1:45" ht="57" customHeight="1" thickBot="1">
      <c r="A9" s="6" t="s">
        <v>2</v>
      </c>
      <c r="B9" s="28">
        <v>32</v>
      </c>
      <c r="C9" s="28">
        <v>21</v>
      </c>
      <c r="D9" s="28">
        <v>31</v>
      </c>
      <c r="E9" s="28">
        <v>22</v>
      </c>
      <c r="F9" s="28">
        <v>28</v>
      </c>
      <c r="G9" s="29"/>
      <c r="H9" s="40">
        <f>COUNT(B9:G9)</f>
        <v>5</v>
      </c>
      <c r="I9" s="37">
        <f>SUM(B9:G9)</f>
        <v>134</v>
      </c>
      <c r="J9" s="28">
        <v>33</v>
      </c>
      <c r="K9" s="28">
        <v>33</v>
      </c>
      <c r="L9" s="28">
        <v>33</v>
      </c>
      <c r="M9" s="28">
        <v>30</v>
      </c>
      <c r="N9" s="29"/>
      <c r="O9" s="29"/>
      <c r="P9" s="28">
        <v>31</v>
      </c>
      <c r="Q9" s="37">
        <f>COUNT(J9:P9)</f>
        <v>5</v>
      </c>
      <c r="R9" s="37">
        <f>SUM(J9:P9)</f>
        <v>160</v>
      </c>
      <c r="S9" s="28">
        <v>28</v>
      </c>
      <c r="T9" s="28">
        <v>31</v>
      </c>
      <c r="U9" s="28">
        <v>31</v>
      </c>
      <c r="V9" s="28">
        <v>31</v>
      </c>
      <c r="W9" s="29"/>
      <c r="X9" s="28">
        <v>23</v>
      </c>
      <c r="Y9" s="37">
        <f>COUNT(S9:X9)</f>
        <v>5</v>
      </c>
      <c r="Z9" s="37">
        <f>SUM(S9:X9)</f>
        <v>144</v>
      </c>
      <c r="AA9" s="28">
        <v>18</v>
      </c>
      <c r="AB9" s="28">
        <v>28</v>
      </c>
      <c r="AC9" s="28">
        <v>33</v>
      </c>
      <c r="AD9" s="29"/>
      <c r="AE9" s="29"/>
      <c r="AF9" s="28">
        <v>28</v>
      </c>
      <c r="AG9" s="37">
        <f>COUNT(AA9:AF9)</f>
        <v>4</v>
      </c>
      <c r="AH9" s="37">
        <f>SUM(AA9:AF9)</f>
        <v>107</v>
      </c>
      <c r="AI9" s="28">
        <v>29</v>
      </c>
      <c r="AJ9" s="28">
        <v>28</v>
      </c>
      <c r="AK9" s="28">
        <v>30</v>
      </c>
      <c r="AL9" s="28">
        <v>28</v>
      </c>
      <c r="AM9" s="28">
        <v>23</v>
      </c>
      <c r="AN9" s="37">
        <f>COUNT(AI9:AM9)</f>
        <v>5</v>
      </c>
      <c r="AO9" s="37">
        <f>SUM(AI9:AM9)</f>
        <v>138</v>
      </c>
      <c r="AP9" s="29">
        <f>AN9+AG9+Y9+Q9+H9</f>
        <v>24</v>
      </c>
      <c r="AQ9" s="30">
        <f>AO9+AH9+Z9+I9+R9</f>
        <v>683</v>
      </c>
      <c r="AR9" s="31">
        <f>SUM(AP9:AP11)</f>
        <v>34</v>
      </c>
      <c r="AS9" s="31">
        <f>SUM(AQ9:AQ11)</f>
        <v>873</v>
      </c>
    </row>
    <row r="10" spans="1:45" ht="42.75" customHeight="1" thickBot="1">
      <c r="A10" s="5" t="s">
        <v>3</v>
      </c>
      <c r="B10" s="28">
        <v>25</v>
      </c>
      <c r="C10" s="29"/>
      <c r="D10" s="29"/>
      <c r="E10" s="29"/>
      <c r="F10" s="29"/>
      <c r="G10" s="29"/>
      <c r="H10" s="40">
        <f t="shared" ref="H10:H26" si="0">COUNT(B10:G10)</f>
        <v>1</v>
      </c>
      <c r="I10" s="37">
        <f t="shared" ref="I10:I25" si="1">SUM(B10:G10)</f>
        <v>25</v>
      </c>
      <c r="J10" s="28">
        <v>24</v>
      </c>
      <c r="K10" s="29"/>
      <c r="L10" s="29"/>
      <c r="M10" s="29"/>
      <c r="N10" s="29"/>
      <c r="O10" s="29"/>
      <c r="P10" s="29"/>
      <c r="Q10" s="37">
        <f t="shared" ref="Q10:Q25" si="2">COUNT(J10:P10)</f>
        <v>1</v>
      </c>
      <c r="R10" s="37">
        <f t="shared" ref="R10:R26" si="3">SUM(J10:P10)</f>
        <v>24</v>
      </c>
      <c r="S10" s="28">
        <v>21</v>
      </c>
      <c r="T10" s="29"/>
      <c r="U10" s="29"/>
      <c r="V10" s="29"/>
      <c r="W10" s="29"/>
      <c r="X10" s="29"/>
      <c r="Y10" s="37">
        <f t="shared" ref="Y10:Y26" si="4">COUNT(S10:X10)</f>
        <v>1</v>
      </c>
      <c r="Z10" s="37">
        <f t="shared" ref="Z10:Z26" si="5">SUM(S10:X10)</f>
        <v>21</v>
      </c>
      <c r="AA10" s="28">
        <v>20</v>
      </c>
      <c r="AB10" s="29"/>
      <c r="AC10" s="29"/>
      <c r="AD10" s="29"/>
      <c r="AE10" s="29"/>
      <c r="AF10" s="29"/>
      <c r="AG10" s="37">
        <f t="shared" ref="AG10:AG25" si="6">COUNT(AA10:AF10)</f>
        <v>1</v>
      </c>
      <c r="AH10" s="37">
        <f t="shared" ref="AH10:AH26" si="7">SUM(AA10:AF10)</f>
        <v>20</v>
      </c>
      <c r="AI10" s="28">
        <v>20</v>
      </c>
      <c r="AJ10" s="29"/>
      <c r="AK10" s="29"/>
      <c r="AL10" s="29"/>
      <c r="AM10" s="29"/>
      <c r="AN10" s="37">
        <f t="shared" ref="AN10:AN26" si="8">COUNT(AI10:AM10)</f>
        <v>1</v>
      </c>
      <c r="AO10" s="37">
        <f t="shared" ref="AO10:AO26" si="9">SUM(AI10:AM10)</f>
        <v>20</v>
      </c>
      <c r="AP10" s="29">
        <f t="shared" ref="AP10:AP26" si="10">AN10+AG10+Y10+Q10+H10</f>
        <v>5</v>
      </c>
      <c r="AQ10" s="30">
        <f t="shared" ref="AQ10:AQ26" si="11">AO10+AH10+Z10+I10+R10</f>
        <v>110</v>
      </c>
      <c r="AR10" s="31"/>
      <c r="AS10" s="31"/>
    </row>
    <row r="11" spans="1:45" ht="43.5" customHeight="1" thickBot="1">
      <c r="A11" s="5" t="s">
        <v>4</v>
      </c>
      <c r="B11" s="28">
        <v>16</v>
      </c>
      <c r="C11" s="29"/>
      <c r="D11" s="29"/>
      <c r="E11" s="29"/>
      <c r="F11" s="29"/>
      <c r="G11" s="29"/>
      <c r="H11" s="40">
        <f t="shared" si="0"/>
        <v>1</v>
      </c>
      <c r="I11" s="37">
        <f t="shared" si="1"/>
        <v>16</v>
      </c>
      <c r="J11" s="28">
        <v>20</v>
      </c>
      <c r="K11" s="29"/>
      <c r="L11" s="29"/>
      <c r="M11" s="29"/>
      <c r="N11" s="29"/>
      <c r="O11" s="29"/>
      <c r="P11" s="29"/>
      <c r="Q11" s="37">
        <f t="shared" si="2"/>
        <v>1</v>
      </c>
      <c r="R11" s="37">
        <f t="shared" si="3"/>
        <v>20</v>
      </c>
      <c r="S11" s="28">
        <v>17</v>
      </c>
      <c r="T11" s="29"/>
      <c r="U11" s="29"/>
      <c r="V11" s="29"/>
      <c r="W11" s="29"/>
      <c r="X11" s="29"/>
      <c r="Y11" s="37">
        <f t="shared" si="4"/>
        <v>1</v>
      </c>
      <c r="Z11" s="37">
        <f t="shared" si="5"/>
        <v>17</v>
      </c>
      <c r="AA11" s="28">
        <v>10</v>
      </c>
      <c r="AB11" s="29"/>
      <c r="AC11" s="29"/>
      <c r="AD11" s="29"/>
      <c r="AE11" s="29"/>
      <c r="AF11" s="29"/>
      <c r="AG11" s="37">
        <f t="shared" si="6"/>
        <v>1</v>
      </c>
      <c r="AH11" s="37">
        <f t="shared" si="7"/>
        <v>10</v>
      </c>
      <c r="AI11" s="28">
        <v>17</v>
      </c>
      <c r="AJ11" s="29"/>
      <c r="AK11" s="29"/>
      <c r="AL11" s="29"/>
      <c r="AM11" s="29"/>
      <c r="AN11" s="37">
        <f t="shared" si="8"/>
        <v>1</v>
      </c>
      <c r="AO11" s="37">
        <f t="shared" si="9"/>
        <v>17</v>
      </c>
      <c r="AP11" s="29">
        <f t="shared" si="10"/>
        <v>5</v>
      </c>
      <c r="AQ11" s="30">
        <f t="shared" si="11"/>
        <v>80</v>
      </c>
      <c r="AR11" s="31"/>
      <c r="AS11" s="31"/>
    </row>
    <row r="12" spans="1:45" ht="42" customHeight="1" thickBot="1">
      <c r="A12" s="6" t="s">
        <v>5</v>
      </c>
      <c r="B12" s="28">
        <v>29</v>
      </c>
      <c r="C12" s="28">
        <v>31</v>
      </c>
      <c r="D12" s="29"/>
      <c r="E12" s="29"/>
      <c r="F12" s="29"/>
      <c r="G12" s="29"/>
      <c r="H12" s="40">
        <f t="shared" si="0"/>
        <v>2</v>
      </c>
      <c r="I12" s="37">
        <f t="shared" si="1"/>
        <v>60</v>
      </c>
      <c r="J12" s="28">
        <v>26</v>
      </c>
      <c r="K12" s="28">
        <v>34</v>
      </c>
      <c r="L12" s="28">
        <v>26</v>
      </c>
      <c r="M12" s="29"/>
      <c r="N12" s="29"/>
      <c r="O12" s="29"/>
      <c r="P12" s="29"/>
      <c r="Q12" s="37">
        <f t="shared" si="2"/>
        <v>3</v>
      </c>
      <c r="R12" s="37">
        <f t="shared" si="3"/>
        <v>86</v>
      </c>
      <c r="S12" s="28">
        <v>34</v>
      </c>
      <c r="T12" s="28">
        <v>34</v>
      </c>
      <c r="U12" s="29"/>
      <c r="V12" s="29"/>
      <c r="W12" s="29"/>
      <c r="X12" s="29"/>
      <c r="Y12" s="37">
        <f t="shared" si="4"/>
        <v>2</v>
      </c>
      <c r="Z12" s="37">
        <f t="shared" si="5"/>
        <v>68</v>
      </c>
      <c r="AA12" s="28">
        <v>31</v>
      </c>
      <c r="AB12" s="28">
        <v>22</v>
      </c>
      <c r="AC12" s="29"/>
      <c r="AD12" s="29"/>
      <c r="AE12" s="29"/>
      <c r="AF12" s="29"/>
      <c r="AG12" s="37">
        <f t="shared" si="6"/>
        <v>2</v>
      </c>
      <c r="AH12" s="37">
        <f t="shared" si="7"/>
        <v>53</v>
      </c>
      <c r="AI12" s="28">
        <v>29</v>
      </c>
      <c r="AJ12" s="28">
        <v>28</v>
      </c>
      <c r="AK12" s="29"/>
      <c r="AL12" s="29"/>
      <c r="AM12" s="29"/>
      <c r="AN12" s="37">
        <f t="shared" si="8"/>
        <v>2</v>
      </c>
      <c r="AO12" s="37">
        <f t="shared" si="9"/>
        <v>57</v>
      </c>
      <c r="AP12" s="29">
        <f t="shared" si="10"/>
        <v>11</v>
      </c>
      <c r="AQ12" s="30">
        <f t="shared" si="11"/>
        <v>324</v>
      </c>
      <c r="AR12" s="31">
        <f>AP12</f>
        <v>11</v>
      </c>
      <c r="AS12" s="31">
        <f>AQ12</f>
        <v>324</v>
      </c>
    </row>
    <row r="13" spans="1:45" ht="49.5" customHeight="1" thickBot="1">
      <c r="A13" s="6" t="s">
        <v>6</v>
      </c>
      <c r="B13" s="28">
        <v>30</v>
      </c>
      <c r="C13" s="28">
        <v>30</v>
      </c>
      <c r="D13" s="28">
        <v>31</v>
      </c>
      <c r="E13" s="28">
        <v>30</v>
      </c>
      <c r="F13" s="29"/>
      <c r="G13" s="29"/>
      <c r="H13" s="40">
        <f t="shared" si="0"/>
        <v>4</v>
      </c>
      <c r="I13" s="37">
        <f t="shared" si="1"/>
        <v>121</v>
      </c>
      <c r="J13" s="28">
        <v>32</v>
      </c>
      <c r="K13" s="28">
        <v>32</v>
      </c>
      <c r="L13" s="28">
        <v>34</v>
      </c>
      <c r="M13" s="28">
        <v>32</v>
      </c>
      <c r="N13" s="28">
        <v>34</v>
      </c>
      <c r="O13" s="29"/>
      <c r="P13" s="29"/>
      <c r="Q13" s="37">
        <f t="shared" si="2"/>
        <v>5</v>
      </c>
      <c r="R13" s="37">
        <f t="shared" si="3"/>
        <v>164</v>
      </c>
      <c r="S13" s="28">
        <v>30</v>
      </c>
      <c r="T13" s="28">
        <v>28</v>
      </c>
      <c r="U13" s="28">
        <v>28</v>
      </c>
      <c r="V13" s="28">
        <v>30</v>
      </c>
      <c r="W13" s="28">
        <v>27</v>
      </c>
      <c r="X13" s="29"/>
      <c r="Y13" s="37">
        <f t="shared" si="4"/>
        <v>5</v>
      </c>
      <c r="Z13" s="37">
        <f t="shared" si="5"/>
        <v>143</v>
      </c>
      <c r="AA13" s="28">
        <v>25</v>
      </c>
      <c r="AB13" s="28">
        <v>27</v>
      </c>
      <c r="AC13" s="28">
        <v>26</v>
      </c>
      <c r="AD13" s="28">
        <v>30</v>
      </c>
      <c r="AE13" s="28">
        <v>26</v>
      </c>
      <c r="AF13" s="29"/>
      <c r="AG13" s="37">
        <f t="shared" si="6"/>
        <v>5</v>
      </c>
      <c r="AH13" s="37">
        <f t="shared" si="7"/>
        <v>134</v>
      </c>
      <c r="AI13" s="28">
        <v>22</v>
      </c>
      <c r="AJ13" s="28">
        <v>30</v>
      </c>
      <c r="AK13" s="28">
        <v>31</v>
      </c>
      <c r="AL13" s="28">
        <v>30</v>
      </c>
      <c r="AM13" s="29"/>
      <c r="AN13" s="37">
        <f t="shared" si="8"/>
        <v>4</v>
      </c>
      <c r="AO13" s="37">
        <f t="shared" si="9"/>
        <v>113</v>
      </c>
      <c r="AP13" s="29">
        <f t="shared" si="10"/>
        <v>23</v>
      </c>
      <c r="AQ13" s="30">
        <f t="shared" si="11"/>
        <v>675</v>
      </c>
      <c r="AR13" s="31">
        <f>SUM(AP13:AP14)</f>
        <v>28</v>
      </c>
      <c r="AS13" s="31">
        <f>SUM(AQ13:AQ14)</f>
        <v>823</v>
      </c>
    </row>
    <row r="14" spans="1:45" ht="37.5" customHeight="1" thickBot="1">
      <c r="A14" s="5" t="s">
        <v>105</v>
      </c>
      <c r="B14" s="28">
        <v>27</v>
      </c>
      <c r="C14" s="29"/>
      <c r="D14" s="29"/>
      <c r="E14" s="29"/>
      <c r="F14" s="29"/>
      <c r="G14" s="29"/>
      <c r="H14" s="40">
        <f t="shared" si="0"/>
        <v>1</v>
      </c>
      <c r="I14" s="37">
        <f t="shared" si="1"/>
        <v>27</v>
      </c>
      <c r="J14" s="28">
        <v>32</v>
      </c>
      <c r="K14" s="29"/>
      <c r="L14" s="29"/>
      <c r="M14" s="29"/>
      <c r="N14" s="29"/>
      <c r="O14" s="29"/>
      <c r="P14" s="29"/>
      <c r="Q14" s="37">
        <f t="shared" si="2"/>
        <v>1</v>
      </c>
      <c r="R14" s="37">
        <f t="shared" si="3"/>
        <v>32</v>
      </c>
      <c r="S14" s="28">
        <v>27</v>
      </c>
      <c r="T14" s="29"/>
      <c r="U14" s="29"/>
      <c r="V14" s="29"/>
      <c r="W14" s="29"/>
      <c r="X14" s="29"/>
      <c r="Y14" s="37">
        <f t="shared" si="4"/>
        <v>1</v>
      </c>
      <c r="Z14" s="37">
        <f t="shared" si="5"/>
        <v>27</v>
      </c>
      <c r="AA14" s="28">
        <v>28</v>
      </c>
      <c r="AB14" s="29"/>
      <c r="AC14" s="29"/>
      <c r="AD14" s="29"/>
      <c r="AE14" s="29"/>
      <c r="AF14" s="29"/>
      <c r="AG14" s="37">
        <f t="shared" si="6"/>
        <v>1</v>
      </c>
      <c r="AH14" s="37">
        <f t="shared" si="7"/>
        <v>28</v>
      </c>
      <c r="AI14" s="28">
        <v>34</v>
      </c>
      <c r="AJ14" s="29"/>
      <c r="AK14" s="29"/>
      <c r="AL14" s="29"/>
      <c r="AM14" s="29"/>
      <c r="AN14" s="37">
        <f t="shared" si="8"/>
        <v>1</v>
      </c>
      <c r="AO14" s="37">
        <f t="shared" si="9"/>
        <v>34</v>
      </c>
      <c r="AP14" s="29">
        <f t="shared" si="10"/>
        <v>5</v>
      </c>
      <c r="AQ14" s="30">
        <f t="shared" si="11"/>
        <v>148</v>
      </c>
      <c r="AR14" s="31"/>
      <c r="AS14" s="31"/>
    </row>
    <row r="15" spans="1:45" ht="51.75" customHeight="1" thickBot="1">
      <c r="A15" s="6" t="s">
        <v>7</v>
      </c>
      <c r="B15" s="28">
        <v>20</v>
      </c>
      <c r="C15" s="28">
        <v>26</v>
      </c>
      <c r="D15" s="28">
        <v>28</v>
      </c>
      <c r="E15" s="29"/>
      <c r="F15" s="29"/>
      <c r="G15" s="29"/>
      <c r="H15" s="40">
        <f t="shared" si="0"/>
        <v>3</v>
      </c>
      <c r="I15" s="37">
        <f t="shared" si="1"/>
        <v>74</v>
      </c>
      <c r="J15" s="28">
        <v>28</v>
      </c>
      <c r="K15" s="28">
        <v>29</v>
      </c>
      <c r="L15" s="29"/>
      <c r="M15" s="29"/>
      <c r="N15" s="29"/>
      <c r="O15" s="29"/>
      <c r="P15" s="28">
        <v>29</v>
      </c>
      <c r="Q15" s="37">
        <f t="shared" si="2"/>
        <v>3</v>
      </c>
      <c r="R15" s="37">
        <f t="shared" si="3"/>
        <v>86</v>
      </c>
      <c r="S15" s="28">
        <v>23</v>
      </c>
      <c r="T15" s="28">
        <v>31</v>
      </c>
      <c r="U15" s="28">
        <v>24</v>
      </c>
      <c r="V15" s="29"/>
      <c r="W15" s="29"/>
      <c r="X15" s="29"/>
      <c r="Y15" s="37">
        <f t="shared" si="4"/>
        <v>3</v>
      </c>
      <c r="Z15" s="37">
        <f t="shared" si="5"/>
        <v>78</v>
      </c>
      <c r="AA15" s="28">
        <v>24</v>
      </c>
      <c r="AB15" s="28">
        <v>22</v>
      </c>
      <c r="AC15" s="28">
        <v>25</v>
      </c>
      <c r="AD15" s="29"/>
      <c r="AE15" s="29"/>
      <c r="AF15" s="29"/>
      <c r="AG15" s="37">
        <f t="shared" si="6"/>
        <v>3</v>
      </c>
      <c r="AH15" s="37">
        <f t="shared" si="7"/>
        <v>71</v>
      </c>
      <c r="AI15" s="28">
        <v>25</v>
      </c>
      <c r="AJ15" s="28">
        <v>25</v>
      </c>
      <c r="AK15" s="28">
        <v>23</v>
      </c>
      <c r="AL15" s="29"/>
      <c r="AM15" s="29"/>
      <c r="AN15" s="37">
        <f t="shared" si="8"/>
        <v>3</v>
      </c>
      <c r="AO15" s="37">
        <f t="shared" si="9"/>
        <v>73</v>
      </c>
      <c r="AP15" s="29">
        <f t="shared" si="10"/>
        <v>15</v>
      </c>
      <c r="AQ15" s="30">
        <f t="shared" si="11"/>
        <v>382</v>
      </c>
      <c r="AR15" s="31">
        <f>SUM(AP15:AP18)</f>
        <v>30</v>
      </c>
      <c r="AS15" s="31">
        <f>SUM(AQ15:AQ18)</f>
        <v>621</v>
      </c>
    </row>
    <row r="16" spans="1:45" ht="42.75" customHeight="1" thickBot="1">
      <c r="A16" s="5" t="s">
        <v>103</v>
      </c>
      <c r="B16" s="28">
        <v>38</v>
      </c>
      <c r="C16" s="29"/>
      <c r="D16" s="29"/>
      <c r="E16" s="29"/>
      <c r="F16" s="29"/>
      <c r="G16" s="29"/>
      <c r="H16" s="40">
        <f t="shared" si="0"/>
        <v>1</v>
      </c>
      <c r="I16" s="37">
        <f t="shared" si="1"/>
        <v>38</v>
      </c>
      <c r="J16" s="28">
        <v>26</v>
      </c>
      <c r="K16" s="29"/>
      <c r="L16" s="29"/>
      <c r="M16" s="29"/>
      <c r="N16" s="29"/>
      <c r="O16" s="29"/>
      <c r="P16" s="29"/>
      <c r="Q16" s="37">
        <f t="shared" si="2"/>
        <v>1</v>
      </c>
      <c r="R16" s="37">
        <f t="shared" si="3"/>
        <v>26</v>
      </c>
      <c r="S16" s="28">
        <v>23</v>
      </c>
      <c r="T16" s="29"/>
      <c r="U16" s="29"/>
      <c r="V16" s="29"/>
      <c r="W16" s="29"/>
      <c r="X16" s="29"/>
      <c r="Y16" s="37">
        <f t="shared" si="4"/>
        <v>1</v>
      </c>
      <c r="Z16" s="37">
        <f t="shared" si="5"/>
        <v>23</v>
      </c>
      <c r="AA16" s="28">
        <v>33</v>
      </c>
      <c r="AB16" s="29"/>
      <c r="AC16" s="29"/>
      <c r="AD16" s="29"/>
      <c r="AE16" s="29"/>
      <c r="AF16" s="29"/>
      <c r="AG16" s="37">
        <f t="shared" si="6"/>
        <v>1</v>
      </c>
      <c r="AH16" s="37">
        <f t="shared" si="7"/>
        <v>33</v>
      </c>
      <c r="AI16" s="28">
        <v>19</v>
      </c>
      <c r="AJ16" s="29"/>
      <c r="AK16" s="29"/>
      <c r="AL16" s="29"/>
      <c r="AM16" s="29"/>
      <c r="AN16" s="37">
        <f t="shared" si="8"/>
        <v>1</v>
      </c>
      <c r="AO16" s="37">
        <f t="shared" si="9"/>
        <v>19</v>
      </c>
      <c r="AP16" s="29">
        <f t="shared" si="10"/>
        <v>5</v>
      </c>
      <c r="AQ16" s="30">
        <f t="shared" si="11"/>
        <v>139</v>
      </c>
      <c r="AR16" s="31"/>
      <c r="AS16" s="31"/>
    </row>
    <row r="17" spans="1:45" ht="43.5" customHeight="1" thickBot="1">
      <c r="A17" s="5" t="s">
        <v>8</v>
      </c>
      <c r="B17" s="28">
        <v>10</v>
      </c>
      <c r="C17" s="29"/>
      <c r="D17" s="29"/>
      <c r="E17" s="29"/>
      <c r="F17" s="29"/>
      <c r="G17" s="29"/>
      <c r="H17" s="40">
        <f t="shared" si="0"/>
        <v>1</v>
      </c>
      <c r="I17" s="37">
        <f t="shared" si="1"/>
        <v>10</v>
      </c>
      <c r="J17" s="28">
        <v>13</v>
      </c>
      <c r="K17" s="29"/>
      <c r="L17" s="29"/>
      <c r="M17" s="29"/>
      <c r="N17" s="29"/>
      <c r="O17" s="29"/>
      <c r="P17" s="29"/>
      <c r="Q17" s="37">
        <f t="shared" si="2"/>
        <v>1</v>
      </c>
      <c r="R17" s="37">
        <f t="shared" si="3"/>
        <v>13</v>
      </c>
      <c r="S17" s="28">
        <v>9</v>
      </c>
      <c r="T17" s="29"/>
      <c r="U17" s="29"/>
      <c r="V17" s="29"/>
      <c r="W17" s="29"/>
      <c r="X17" s="29"/>
      <c r="Y17" s="37">
        <f t="shared" si="4"/>
        <v>1</v>
      </c>
      <c r="Z17" s="37">
        <f t="shared" si="5"/>
        <v>9</v>
      </c>
      <c r="AA17" s="28">
        <v>6</v>
      </c>
      <c r="AB17" s="29"/>
      <c r="AC17" s="29"/>
      <c r="AD17" s="29"/>
      <c r="AE17" s="29"/>
      <c r="AF17" s="29"/>
      <c r="AG17" s="37">
        <f t="shared" si="6"/>
        <v>1</v>
      </c>
      <c r="AH17" s="37">
        <f t="shared" si="7"/>
        <v>6</v>
      </c>
      <c r="AI17" s="28">
        <v>13</v>
      </c>
      <c r="AJ17" s="29"/>
      <c r="AK17" s="29"/>
      <c r="AL17" s="29"/>
      <c r="AM17" s="29"/>
      <c r="AN17" s="37">
        <f t="shared" si="8"/>
        <v>1</v>
      </c>
      <c r="AO17" s="37">
        <f t="shared" si="9"/>
        <v>13</v>
      </c>
      <c r="AP17" s="29">
        <f t="shared" si="10"/>
        <v>5</v>
      </c>
      <c r="AQ17" s="30">
        <f t="shared" si="11"/>
        <v>51</v>
      </c>
      <c r="AR17" s="31"/>
      <c r="AS17" s="31"/>
    </row>
    <row r="18" spans="1:45" ht="45.75" customHeight="1" thickBot="1">
      <c r="A18" s="5" t="s">
        <v>9</v>
      </c>
      <c r="B18" s="28">
        <v>11</v>
      </c>
      <c r="C18" s="29"/>
      <c r="D18" s="29"/>
      <c r="E18" s="29"/>
      <c r="F18" s="29"/>
      <c r="G18" s="29"/>
      <c r="H18" s="40">
        <f t="shared" si="0"/>
        <v>1</v>
      </c>
      <c r="I18" s="37">
        <f t="shared" si="1"/>
        <v>11</v>
      </c>
      <c r="J18" s="28">
        <v>10</v>
      </c>
      <c r="K18" s="29"/>
      <c r="L18" s="29"/>
      <c r="M18" s="29"/>
      <c r="N18" s="29"/>
      <c r="O18" s="29"/>
      <c r="P18" s="29"/>
      <c r="Q18" s="37">
        <f t="shared" si="2"/>
        <v>1</v>
      </c>
      <c r="R18" s="37">
        <f t="shared" si="3"/>
        <v>10</v>
      </c>
      <c r="S18" s="28">
        <v>10</v>
      </c>
      <c r="T18" s="29"/>
      <c r="U18" s="29"/>
      <c r="V18" s="29"/>
      <c r="W18" s="29"/>
      <c r="X18" s="29"/>
      <c r="Y18" s="37">
        <f t="shared" si="4"/>
        <v>1</v>
      </c>
      <c r="Z18" s="37">
        <f t="shared" si="5"/>
        <v>10</v>
      </c>
      <c r="AA18" s="28">
        <v>8</v>
      </c>
      <c r="AB18" s="29"/>
      <c r="AC18" s="29"/>
      <c r="AD18" s="29"/>
      <c r="AE18" s="29"/>
      <c r="AF18" s="29"/>
      <c r="AG18" s="37">
        <f t="shared" si="6"/>
        <v>1</v>
      </c>
      <c r="AH18" s="37">
        <f t="shared" si="7"/>
        <v>8</v>
      </c>
      <c r="AI18" s="28">
        <v>10</v>
      </c>
      <c r="AJ18" s="29"/>
      <c r="AK18" s="29"/>
      <c r="AL18" s="29"/>
      <c r="AM18" s="29"/>
      <c r="AN18" s="37">
        <f t="shared" si="8"/>
        <v>1</v>
      </c>
      <c r="AO18" s="37">
        <f t="shared" si="9"/>
        <v>10</v>
      </c>
      <c r="AP18" s="29">
        <f t="shared" si="10"/>
        <v>5</v>
      </c>
      <c r="AQ18" s="30">
        <f t="shared" si="11"/>
        <v>49</v>
      </c>
      <c r="AR18" s="31"/>
      <c r="AS18" s="31"/>
    </row>
    <row r="19" spans="1:45" ht="33" customHeight="1" thickBot="1">
      <c r="A19" s="6" t="s">
        <v>10</v>
      </c>
      <c r="B19" s="28">
        <v>28</v>
      </c>
      <c r="C19" s="28">
        <v>28</v>
      </c>
      <c r="D19" s="28">
        <v>29</v>
      </c>
      <c r="E19" s="29"/>
      <c r="F19" s="29"/>
      <c r="G19" s="29"/>
      <c r="H19" s="40">
        <f t="shared" si="0"/>
        <v>3</v>
      </c>
      <c r="I19" s="37">
        <f t="shared" si="1"/>
        <v>85</v>
      </c>
      <c r="J19" s="28">
        <v>29</v>
      </c>
      <c r="K19" s="28">
        <v>28</v>
      </c>
      <c r="L19" s="28">
        <v>29</v>
      </c>
      <c r="M19" s="29"/>
      <c r="N19" s="29"/>
      <c r="O19" s="29"/>
      <c r="P19" s="29"/>
      <c r="Q19" s="37">
        <f t="shared" si="2"/>
        <v>3</v>
      </c>
      <c r="R19" s="37">
        <f t="shared" si="3"/>
        <v>86</v>
      </c>
      <c r="S19" s="28">
        <v>32</v>
      </c>
      <c r="T19" s="28">
        <v>30</v>
      </c>
      <c r="U19" s="28">
        <v>30</v>
      </c>
      <c r="V19" s="29"/>
      <c r="W19" s="29"/>
      <c r="X19" s="29"/>
      <c r="Y19" s="37">
        <f t="shared" si="4"/>
        <v>3</v>
      </c>
      <c r="Z19" s="37">
        <f t="shared" si="5"/>
        <v>92</v>
      </c>
      <c r="AA19" s="28">
        <v>30</v>
      </c>
      <c r="AB19" s="28">
        <v>28</v>
      </c>
      <c r="AC19" s="28">
        <v>28</v>
      </c>
      <c r="AD19" s="29"/>
      <c r="AE19" s="29"/>
      <c r="AF19" s="29"/>
      <c r="AG19" s="37">
        <f t="shared" si="6"/>
        <v>3</v>
      </c>
      <c r="AH19" s="37">
        <f t="shared" si="7"/>
        <v>86</v>
      </c>
      <c r="AI19" s="28">
        <v>33</v>
      </c>
      <c r="AJ19" s="28">
        <v>31</v>
      </c>
      <c r="AK19" s="28">
        <v>35</v>
      </c>
      <c r="AL19" s="29"/>
      <c r="AM19" s="29"/>
      <c r="AN19" s="37">
        <f t="shared" si="8"/>
        <v>3</v>
      </c>
      <c r="AO19" s="37">
        <f t="shared" si="9"/>
        <v>99</v>
      </c>
      <c r="AP19" s="29">
        <f t="shared" si="10"/>
        <v>15</v>
      </c>
      <c r="AQ19" s="30">
        <f t="shared" si="11"/>
        <v>448</v>
      </c>
      <c r="AR19" s="31">
        <f>SUM(AP19:AP22)</f>
        <v>26</v>
      </c>
      <c r="AS19" s="31">
        <f>SUM(AQ19:AQ22)</f>
        <v>622</v>
      </c>
    </row>
    <row r="20" spans="1:45" ht="37.5" customHeight="1" thickBot="1">
      <c r="A20" s="5" t="s">
        <v>11</v>
      </c>
      <c r="B20" s="28">
        <v>13</v>
      </c>
      <c r="C20" s="29"/>
      <c r="D20" s="29"/>
      <c r="E20" s="29"/>
      <c r="F20" s="29"/>
      <c r="G20" s="29"/>
      <c r="H20" s="40">
        <f t="shared" si="0"/>
        <v>1</v>
      </c>
      <c r="I20" s="37">
        <f t="shared" si="1"/>
        <v>13</v>
      </c>
      <c r="J20" s="28">
        <v>19</v>
      </c>
      <c r="K20" s="29"/>
      <c r="L20" s="29"/>
      <c r="M20" s="29"/>
      <c r="N20" s="29"/>
      <c r="O20" s="29"/>
      <c r="P20" s="29"/>
      <c r="Q20" s="37">
        <f t="shared" si="2"/>
        <v>1</v>
      </c>
      <c r="R20" s="37">
        <f t="shared" si="3"/>
        <v>19</v>
      </c>
      <c r="S20" s="28">
        <v>16</v>
      </c>
      <c r="T20" s="29"/>
      <c r="U20" s="29"/>
      <c r="V20" s="29"/>
      <c r="W20" s="29"/>
      <c r="X20" s="29"/>
      <c r="Y20" s="37">
        <f t="shared" si="4"/>
        <v>1</v>
      </c>
      <c r="Z20" s="37">
        <f>SUM(S20:X20)</f>
        <v>16</v>
      </c>
      <c r="AA20" s="28">
        <v>26</v>
      </c>
      <c r="AB20" s="29"/>
      <c r="AC20" s="29"/>
      <c r="AD20" s="29"/>
      <c r="AE20" s="29"/>
      <c r="AF20" s="29"/>
      <c r="AG20" s="37">
        <f t="shared" si="6"/>
        <v>1</v>
      </c>
      <c r="AH20" s="37">
        <f t="shared" si="7"/>
        <v>26</v>
      </c>
      <c r="AI20" s="28">
        <v>11</v>
      </c>
      <c r="AJ20" s="29"/>
      <c r="AK20" s="29"/>
      <c r="AL20" s="29"/>
      <c r="AM20" s="29"/>
      <c r="AN20" s="37">
        <f t="shared" si="8"/>
        <v>1</v>
      </c>
      <c r="AO20" s="37">
        <f t="shared" si="9"/>
        <v>11</v>
      </c>
      <c r="AP20" s="29">
        <f t="shared" si="10"/>
        <v>5</v>
      </c>
      <c r="AQ20" s="30">
        <f t="shared" si="11"/>
        <v>85</v>
      </c>
      <c r="AR20" s="31"/>
      <c r="AS20" s="31"/>
    </row>
    <row r="21" spans="1:45" ht="31.5" customHeight="1" thickBot="1">
      <c r="A21" s="5" t="s">
        <v>92</v>
      </c>
      <c r="B21" s="29">
        <v>14</v>
      </c>
      <c r="C21" s="29"/>
      <c r="D21" s="29"/>
      <c r="E21" s="29"/>
      <c r="F21" s="29"/>
      <c r="G21" s="29"/>
      <c r="H21" s="40">
        <f t="shared" ref="H21" si="12">COUNT(B21:G21)</f>
        <v>1</v>
      </c>
      <c r="I21" s="37">
        <f t="shared" ref="I21" si="13">SUM(B21:G21)</f>
        <v>14</v>
      </c>
      <c r="J21" s="29"/>
      <c r="K21" s="29"/>
      <c r="L21" s="29"/>
      <c r="M21" s="29"/>
      <c r="N21" s="29"/>
      <c r="O21" s="29"/>
      <c r="P21" s="29"/>
      <c r="Q21" s="37">
        <f t="shared" ref="Q21" si="14">COUNT(J21:P21)</f>
        <v>0</v>
      </c>
      <c r="R21" s="37">
        <f t="shared" ref="R21" si="15">SUM(J21:P21)</f>
        <v>0</v>
      </c>
      <c r="S21" s="29"/>
      <c r="T21" s="29"/>
      <c r="U21" s="29"/>
      <c r="V21" s="29"/>
      <c r="W21" s="29"/>
      <c r="X21" s="29"/>
      <c r="Y21" s="37">
        <f t="shared" ref="Y21" si="16">COUNT(S21:X21)</f>
        <v>0</v>
      </c>
      <c r="Z21" s="37">
        <f t="shared" ref="Z21" si="17">SUM(S21:X21)</f>
        <v>0</v>
      </c>
      <c r="AA21" s="29"/>
      <c r="AB21" s="29"/>
      <c r="AC21" s="29"/>
      <c r="AD21" s="29"/>
      <c r="AE21" s="29"/>
      <c r="AF21" s="29"/>
      <c r="AG21" s="37">
        <f t="shared" ref="AG21" si="18">COUNT(AA21:AF21)</f>
        <v>0</v>
      </c>
      <c r="AH21" s="37">
        <f t="shared" ref="AH21" si="19">SUM(AA21:AF21)</f>
        <v>0</v>
      </c>
      <c r="AI21" s="29"/>
      <c r="AJ21" s="29"/>
      <c r="AK21" s="29"/>
      <c r="AL21" s="29"/>
      <c r="AM21" s="29"/>
      <c r="AN21" s="37">
        <f t="shared" ref="AN21" si="20">COUNT(AI21:AM21)</f>
        <v>0</v>
      </c>
      <c r="AO21" s="37">
        <f t="shared" ref="AO21" si="21">SUM(AI21:AM21)</f>
        <v>0</v>
      </c>
      <c r="AP21" s="29">
        <f t="shared" ref="AP21" si="22">AN21+AG21+Y21+Q21+H21</f>
        <v>1</v>
      </c>
      <c r="AQ21" s="30">
        <f t="shared" ref="AQ21" si="23">AO21+AH21+Z21+I21+R21</f>
        <v>14</v>
      </c>
      <c r="AR21" s="31"/>
      <c r="AS21" s="31"/>
    </row>
    <row r="22" spans="1:45" ht="38.25" customHeight="1" thickBot="1">
      <c r="A22" s="5" t="s">
        <v>104</v>
      </c>
      <c r="B22" s="28">
        <v>14</v>
      </c>
      <c r="C22" s="29"/>
      <c r="D22" s="29"/>
      <c r="E22" s="29"/>
      <c r="F22" s="29"/>
      <c r="G22" s="29"/>
      <c r="H22" s="40">
        <f t="shared" si="0"/>
        <v>1</v>
      </c>
      <c r="I22" s="37">
        <f t="shared" si="1"/>
        <v>14</v>
      </c>
      <c r="J22" s="28">
        <v>11</v>
      </c>
      <c r="K22" s="29"/>
      <c r="L22" s="29"/>
      <c r="M22" s="29"/>
      <c r="N22" s="29"/>
      <c r="O22" s="29"/>
      <c r="P22" s="29"/>
      <c r="Q22" s="37">
        <f t="shared" si="2"/>
        <v>1</v>
      </c>
      <c r="R22" s="37">
        <f t="shared" si="3"/>
        <v>11</v>
      </c>
      <c r="S22" s="28">
        <v>17</v>
      </c>
      <c r="T22" s="29"/>
      <c r="U22" s="29"/>
      <c r="V22" s="29"/>
      <c r="W22" s="29"/>
      <c r="X22" s="29"/>
      <c r="Y22" s="37">
        <f t="shared" si="4"/>
        <v>1</v>
      </c>
      <c r="Z22" s="37">
        <f t="shared" si="5"/>
        <v>17</v>
      </c>
      <c r="AA22" s="28">
        <v>21</v>
      </c>
      <c r="AB22" s="29"/>
      <c r="AC22" s="29"/>
      <c r="AD22" s="29"/>
      <c r="AE22" s="29"/>
      <c r="AF22" s="29"/>
      <c r="AG22" s="37">
        <f t="shared" si="6"/>
        <v>1</v>
      </c>
      <c r="AH22" s="37">
        <f t="shared" si="7"/>
        <v>21</v>
      </c>
      <c r="AI22" s="28">
        <v>12</v>
      </c>
      <c r="AJ22" s="29"/>
      <c r="AK22" s="29"/>
      <c r="AL22" s="29"/>
      <c r="AM22" s="29"/>
      <c r="AN22" s="37">
        <f t="shared" si="8"/>
        <v>1</v>
      </c>
      <c r="AO22" s="37">
        <f t="shared" si="9"/>
        <v>12</v>
      </c>
      <c r="AP22" s="29">
        <f t="shared" si="10"/>
        <v>5</v>
      </c>
      <c r="AQ22" s="30">
        <f t="shared" si="11"/>
        <v>75</v>
      </c>
      <c r="AR22" s="31"/>
      <c r="AS22" s="31"/>
    </row>
    <row r="23" spans="1:45" ht="44.25" customHeight="1" thickBot="1">
      <c r="A23" s="6" t="s">
        <v>12</v>
      </c>
      <c r="B23" s="28">
        <v>27</v>
      </c>
      <c r="C23" s="28">
        <v>26</v>
      </c>
      <c r="D23" s="28">
        <v>21</v>
      </c>
      <c r="E23" s="28">
        <v>24</v>
      </c>
      <c r="F23" s="28">
        <v>25</v>
      </c>
      <c r="G23" s="28">
        <v>25</v>
      </c>
      <c r="H23" s="40">
        <f>COUNT(B23:G23)</f>
        <v>6</v>
      </c>
      <c r="I23" s="37">
        <f t="shared" si="1"/>
        <v>148</v>
      </c>
      <c r="J23" s="28">
        <v>29</v>
      </c>
      <c r="K23" s="28">
        <v>31</v>
      </c>
      <c r="L23" s="28">
        <v>30</v>
      </c>
      <c r="M23" s="28">
        <v>26</v>
      </c>
      <c r="N23" s="29"/>
      <c r="O23" s="29"/>
      <c r="P23" s="29"/>
      <c r="Q23" s="37">
        <f t="shared" si="2"/>
        <v>4</v>
      </c>
      <c r="R23" s="37">
        <f t="shared" si="3"/>
        <v>116</v>
      </c>
      <c r="S23" s="28">
        <v>23</v>
      </c>
      <c r="T23" s="28">
        <v>21</v>
      </c>
      <c r="U23" s="28">
        <v>28</v>
      </c>
      <c r="V23" s="28">
        <v>22</v>
      </c>
      <c r="W23" s="28">
        <v>30</v>
      </c>
      <c r="X23" s="28">
        <v>18</v>
      </c>
      <c r="Y23" s="37">
        <f t="shared" si="4"/>
        <v>6</v>
      </c>
      <c r="Z23" s="37">
        <f t="shared" si="5"/>
        <v>142</v>
      </c>
      <c r="AA23" s="28">
        <v>23</v>
      </c>
      <c r="AB23" s="28">
        <v>28</v>
      </c>
      <c r="AC23" s="28">
        <v>28</v>
      </c>
      <c r="AD23" s="28">
        <v>28</v>
      </c>
      <c r="AE23" s="28">
        <v>25</v>
      </c>
      <c r="AF23" s="29"/>
      <c r="AG23" s="37">
        <f t="shared" si="6"/>
        <v>5</v>
      </c>
      <c r="AH23" s="37">
        <f t="shared" si="7"/>
        <v>132</v>
      </c>
      <c r="AI23" s="28">
        <v>29</v>
      </c>
      <c r="AJ23" s="28">
        <v>25</v>
      </c>
      <c r="AK23" s="28">
        <v>35</v>
      </c>
      <c r="AL23" s="28">
        <v>26</v>
      </c>
      <c r="AM23" s="28">
        <v>17</v>
      </c>
      <c r="AN23" s="37">
        <f t="shared" si="8"/>
        <v>5</v>
      </c>
      <c r="AO23" s="37">
        <f t="shared" si="9"/>
        <v>132</v>
      </c>
      <c r="AP23" s="29">
        <f t="shared" si="10"/>
        <v>26</v>
      </c>
      <c r="AQ23" s="30">
        <f t="shared" si="11"/>
        <v>670</v>
      </c>
      <c r="AR23" s="31">
        <f>SUM(AP23:AP24)</f>
        <v>38</v>
      </c>
      <c r="AS23" s="31">
        <f>SUM(AQ23:AQ24)</f>
        <v>952</v>
      </c>
    </row>
    <row r="24" spans="1:45" ht="33.75" customHeight="1" thickBot="1">
      <c r="A24" s="5" t="s">
        <v>15</v>
      </c>
      <c r="B24" s="28">
        <v>25</v>
      </c>
      <c r="C24" s="28">
        <v>28</v>
      </c>
      <c r="D24" s="29"/>
      <c r="E24" s="29"/>
      <c r="F24" s="29"/>
      <c r="G24" s="29"/>
      <c r="H24" s="40">
        <f t="shared" si="0"/>
        <v>2</v>
      </c>
      <c r="I24" s="37">
        <f t="shared" si="1"/>
        <v>53</v>
      </c>
      <c r="J24" s="28">
        <v>22</v>
      </c>
      <c r="K24" s="28">
        <v>22</v>
      </c>
      <c r="L24" s="28">
        <v>24</v>
      </c>
      <c r="M24" s="29"/>
      <c r="N24" s="29"/>
      <c r="O24" s="29"/>
      <c r="P24" s="29"/>
      <c r="Q24" s="37">
        <f t="shared" si="2"/>
        <v>3</v>
      </c>
      <c r="R24" s="37">
        <f t="shared" si="3"/>
        <v>68</v>
      </c>
      <c r="S24" s="28">
        <v>23</v>
      </c>
      <c r="T24" s="28">
        <v>20</v>
      </c>
      <c r="U24" s="29"/>
      <c r="V24" s="29"/>
      <c r="W24" s="29"/>
      <c r="X24" s="29"/>
      <c r="Y24" s="37">
        <f>COUNT(S24:X24)</f>
        <v>2</v>
      </c>
      <c r="Z24" s="37">
        <f t="shared" si="5"/>
        <v>43</v>
      </c>
      <c r="AA24" s="28">
        <v>24</v>
      </c>
      <c r="AB24" s="28">
        <v>25</v>
      </c>
      <c r="AC24" s="28">
        <v>18</v>
      </c>
      <c r="AD24" s="29"/>
      <c r="AE24" s="29"/>
      <c r="AF24" s="29"/>
      <c r="AG24" s="37">
        <f t="shared" si="6"/>
        <v>3</v>
      </c>
      <c r="AH24" s="37">
        <f t="shared" si="7"/>
        <v>67</v>
      </c>
      <c r="AI24" s="28">
        <v>25</v>
      </c>
      <c r="AJ24" s="28">
        <v>26</v>
      </c>
      <c r="AK24" s="29"/>
      <c r="AL24" s="29"/>
      <c r="AM24" s="29"/>
      <c r="AN24" s="37">
        <f t="shared" si="8"/>
        <v>2</v>
      </c>
      <c r="AO24" s="37">
        <f t="shared" si="9"/>
        <v>51</v>
      </c>
      <c r="AP24" s="29">
        <f t="shared" si="10"/>
        <v>12</v>
      </c>
      <c r="AQ24" s="30">
        <f t="shared" si="11"/>
        <v>282</v>
      </c>
      <c r="AR24" s="31"/>
      <c r="AS24" s="31"/>
    </row>
    <row r="25" spans="1:45" ht="65.25" customHeight="1" thickBot="1">
      <c r="A25" s="6" t="s">
        <v>16</v>
      </c>
      <c r="B25" s="28">
        <v>30</v>
      </c>
      <c r="C25" s="28">
        <v>30</v>
      </c>
      <c r="D25" s="29"/>
      <c r="E25" s="29"/>
      <c r="F25" s="29"/>
      <c r="G25" s="29"/>
      <c r="H25" s="40">
        <f t="shared" si="0"/>
        <v>2</v>
      </c>
      <c r="I25" s="37">
        <f t="shared" si="1"/>
        <v>60</v>
      </c>
      <c r="J25" s="28">
        <v>26</v>
      </c>
      <c r="K25" s="28">
        <v>24</v>
      </c>
      <c r="L25" s="29"/>
      <c r="M25" s="29"/>
      <c r="N25" s="29"/>
      <c r="O25" s="29"/>
      <c r="P25" s="29"/>
      <c r="Q25" s="37">
        <f t="shared" si="2"/>
        <v>2</v>
      </c>
      <c r="R25" s="37">
        <f t="shared" si="3"/>
        <v>50</v>
      </c>
      <c r="S25" s="28">
        <v>25</v>
      </c>
      <c r="T25" s="28">
        <v>28</v>
      </c>
      <c r="U25" s="29"/>
      <c r="V25" s="29"/>
      <c r="W25" s="29"/>
      <c r="X25" s="29"/>
      <c r="Y25" s="37">
        <f t="shared" si="4"/>
        <v>2</v>
      </c>
      <c r="Z25" s="37">
        <f t="shared" si="5"/>
        <v>53</v>
      </c>
      <c r="AA25" s="28">
        <v>36</v>
      </c>
      <c r="AB25" s="28">
        <v>36</v>
      </c>
      <c r="AC25" s="29"/>
      <c r="AD25" s="29"/>
      <c r="AE25" s="29"/>
      <c r="AF25" s="29"/>
      <c r="AG25" s="37">
        <f t="shared" si="6"/>
        <v>2</v>
      </c>
      <c r="AH25" s="37">
        <f t="shared" si="7"/>
        <v>72</v>
      </c>
      <c r="AI25" s="28">
        <v>29</v>
      </c>
      <c r="AJ25" s="28">
        <v>28</v>
      </c>
      <c r="AK25" s="29"/>
      <c r="AL25" s="29"/>
      <c r="AM25" s="29"/>
      <c r="AN25" s="37">
        <f t="shared" si="8"/>
        <v>2</v>
      </c>
      <c r="AO25" s="37">
        <f t="shared" si="9"/>
        <v>57</v>
      </c>
      <c r="AP25" s="29">
        <f>AN25+AG25+Y25+Q25+H25</f>
        <v>10</v>
      </c>
      <c r="AQ25" s="30">
        <f>AO25+AH25+Z25+I25+R25</f>
        <v>292</v>
      </c>
      <c r="AR25" s="31">
        <f>AP25</f>
        <v>10</v>
      </c>
      <c r="AS25" s="31">
        <f>AQ25</f>
        <v>292</v>
      </c>
    </row>
    <row r="26" spans="1:45" ht="56.25" customHeight="1" thickBot="1">
      <c r="A26" s="6" t="s">
        <v>14</v>
      </c>
      <c r="B26" s="28">
        <v>19</v>
      </c>
      <c r="C26" s="28">
        <v>19</v>
      </c>
      <c r="D26" s="29"/>
      <c r="E26" s="29"/>
      <c r="F26" s="29"/>
      <c r="G26" s="29"/>
      <c r="H26" s="40">
        <f t="shared" si="0"/>
        <v>2</v>
      </c>
      <c r="I26" s="37">
        <f>SUM(B26:G26)</f>
        <v>38</v>
      </c>
      <c r="J26" s="28">
        <v>39</v>
      </c>
      <c r="K26" s="29"/>
      <c r="L26" s="29"/>
      <c r="M26" s="29"/>
      <c r="N26" s="29"/>
      <c r="O26" s="29"/>
      <c r="P26" s="29"/>
      <c r="Q26" s="37">
        <f>COUNT(J26:P26)</f>
        <v>1</v>
      </c>
      <c r="R26" s="37">
        <f t="shared" si="3"/>
        <v>39</v>
      </c>
      <c r="S26" s="28">
        <v>21</v>
      </c>
      <c r="T26" s="28">
        <v>22</v>
      </c>
      <c r="U26" s="29"/>
      <c r="V26" s="29"/>
      <c r="W26" s="29"/>
      <c r="X26" s="29"/>
      <c r="Y26" s="37">
        <f t="shared" si="4"/>
        <v>2</v>
      </c>
      <c r="Z26" s="37">
        <f t="shared" si="5"/>
        <v>43</v>
      </c>
      <c r="AA26" s="28">
        <v>24</v>
      </c>
      <c r="AB26" s="28">
        <v>25</v>
      </c>
      <c r="AC26" s="29"/>
      <c r="AD26" s="29"/>
      <c r="AE26" s="29"/>
      <c r="AF26" s="29"/>
      <c r="AG26" s="37">
        <f>COUNT(AA26:AF26)</f>
        <v>2</v>
      </c>
      <c r="AH26" s="37">
        <f t="shared" si="7"/>
        <v>49</v>
      </c>
      <c r="AI26" s="28">
        <v>28</v>
      </c>
      <c r="AJ26" s="28">
        <v>31</v>
      </c>
      <c r="AK26" s="29"/>
      <c r="AL26" s="29"/>
      <c r="AM26" s="29"/>
      <c r="AN26" s="37">
        <f t="shared" si="8"/>
        <v>2</v>
      </c>
      <c r="AO26" s="37">
        <f t="shared" si="9"/>
        <v>59</v>
      </c>
      <c r="AP26" s="29">
        <f t="shared" si="10"/>
        <v>9</v>
      </c>
      <c r="AQ26" s="30">
        <f t="shared" si="11"/>
        <v>228</v>
      </c>
      <c r="AR26" s="31">
        <f>AP26</f>
        <v>9</v>
      </c>
      <c r="AS26" s="31">
        <f>AQ26</f>
        <v>228</v>
      </c>
    </row>
    <row r="27" spans="1:45" ht="49.5" customHeight="1" thickBot="1">
      <c r="A27" s="5" t="s">
        <v>43</v>
      </c>
      <c r="B27" s="29"/>
      <c r="C27" s="29"/>
      <c r="D27" s="29"/>
      <c r="E27" s="29"/>
      <c r="F27" s="29"/>
      <c r="G27" s="29"/>
      <c r="H27" s="38">
        <f>SUM(H9:H26)</f>
        <v>38</v>
      </c>
      <c r="I27" s="39">
        <f>SUM(I9:I26)</f>
        <v>941</v>
      </c>
      <c r="J27" s="29"/>
      <c r="K27" s="29"/>
      <c r="L27" s="29"/>
      <c r="M27" s="29"/>
      <c r="N27" s="29"/>
      <c r="O27" s="29"/>
      <c r="P27" s="29"/>
      <c r="Q27" s="38">
        <f>SUM(Q9:Q26)</f>
        <v>37</v>
      </c>
      <c r="R27" s="39">
        <f>SUM(R9:R26)</f>
        <v>1010</v>
      </c>
      <c r="S27" s="29"/>
      <c r="T27" s="29"/>
      <c r="U27" s="29"/>
      <c r="V27" s="29"/>
      <c r="W27" s="29"/>
      <c r="X27" s="29"/>
      <c r="Y27" s="38">
        <f>SUM(Y9:Y26)</f>
        <v>38</v>
      </c>
      <c r="Z27" s="37">
        <f>SUM(Z9:Z26)</f>
        <v>946</v>
      </c>
      <c r="AA27" s="29"/>
      <c r="AB27" s="29"/>
      <c r="AC27" s="29"/>
      <c r="AD27" s="29"/>
      <c r="AE27" s="29"/>
      <c r="AF27" s="29"/>
      <c r="AG27" s="38">
        <f>SUM(AG9:AG26)</f>
        <v>37</v>
      </c>
      <c r="AH27" s="39">
        <f>SUM(AH9:AH26)</f>
        <v>923</v>
      </c>
      <c r="AI27" s="29"/>
      <c r="AJ27" s="29"/>
      <c r="AK27" s="29"/>
      <c r="AL27" s="29"/>
      <c r="AM27" s="29"/>
      <c r="AN27" s="39">
        <f>SUM(AN9:AN26)</f>
        <v>36</v>
      </c>
      <c r="AO27" s="39">
        <f>SUM(AO9:AO26)</f>
        <v>915</v>
      </c>
      <c r="AP27" s="29">
        <f>SUM(AP9:AP26)</f>
        <v>186</v>
      </c>
      <c r="AQ27" s="30">
        <f>SUM(AQ9:AQ26)</f>
        <v>4735</v>
      </c>
      <c r="AR27" s="30">
        <f t="shared" ref="AR27:AS27" si="24">SUM(AR9:AR26)</f>
        <v>186</v>
      </c>
      <c r="AS27" s="30">
        <f t="shared" si="24"/>
        <v>4735</v>
      </c>
    </row>
    <row r="28" spans="1:45" ht="21" thickBot="1">
      <c r="A28" s="15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7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21"/>
      <c r="AR28" s="22"/>
      <c r="AS28" s="22"/>
    </row>
    <row r="36" spans="1:41" ht="33.75">
      <c r="A36" s="111" t="s">
        <v>101</v>
      </c>
      <c r="B36" s="111"/>
      <c r="C36" s="111"/>
      <c r="D36" s="111"/>
      <c r="E36" s="111"/>
      <c r="F36" s="111"/>
      <c r="G36" s="111"/>
      <c r="H36" s="111"/>
      <c r="I36" s="111"/>
      <c r="J36" s="111"/>
      <c r="K36" s="111"/>
      <c r="AK36" s="105" t="s">
        <v>102</v>
      </c>
      <c r="AL36" s="106"/>
      <c r="AM36" s="106"/>
      <c r="AN36" s="106"/>
      <c r="AO36" s="106"/>
    </row>
  </sheetData>
  <mergeCells count="6">
    <mergeCell ref="G7:AG7"/>
    <mergeCell ref="AP2:AS2"/>
    <mergeCell ref="AP3:AS3"/>
    <mergeCell ref="AP4:AS4"/>
    <mergeCell ref="A36:K36"/>
    <mergeCell ref="AK36:AO36"/>
  </mergeCells>
  <pageMargins left="0.25" right="0.25" top="0.75" bottom="0.75" header="0.3" footer="0.3"/>
  <pageSetup paperSize="9" scale="31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Z25"/>
  <sheetViews>
    <sheetView tabSelected="1" topLeftCell="B12" workbookViewId="0">
      <selection sqref="A1:AA28"/>
    </sheetView>
  </sheetViews>
  <sheetFormatPr defaultRowHeight="15"/>
  <cols>
    <col min="1" max="1" width="40.140625" customWidth="1"/>
    <col min="23" max="24" width="13.140625" bestFit="1" customWidth="1"/>
  </cols>
  <sheetData>
    <row r="2" spans="1:26">
      <c r="P2" s="107"/>
      <c r="Q2" s="107"/>
      <c r="R2" s="107"/>
      <c r="S2" s="107"/>
      <c r="T2" s="107"/>
      <c r="W2" s="107" t="s">
        <v>98</v>
      </c>
      <c r="X2" s="107"/>
      <c r="Y2" s="107"/>
      <c r="Z2" s="107"/>
    </row>
    <row r="3" spans="1:26">
      <c r="P3" s="107"/>
      <c r="Q3" s="107"/>
      <c r="R3" s="107"/>
      <c r="S3" s="107"/>
      <c r="T3" s="107"/>
      <c r="W3" s="107" t="s">
        <v>96</v>
      </c>
      <c r="X3" s="107"/>
      <c r="Y3" s="107"/>
      <c r="Z3" s="107"/>
    </row>
    <row r="4" spans="1:26">
      <c r="O4" s="35"/>
      <c r="P4" s="107"/>
      <c r="Q4" s="107"/>
      <c r="R4" s="107"/>
      <c r="S4" s="107"/>
      <c r="T4" s="107"/>
      <c r="W4" s="107" t="s">
        <v>213</v>
      </c>
      <c r="X4" s="107"/>
      <c r="Y4" s="107"/>
      <c r="Z4" s="107"/>
    </row>
    <row r="5" spans="1:26" ht="29.25" thickBot="1">
      <c r="C5" s="84" t="s">
        <v>1</v>
      </c>
      <c r="D5" s="85"/>
      <c r="E5" s="85"/>
      <c r="F5" s="85"/>
      <c r="G5" s="85"/>
      <c r="H5" s="85"/>
      <c r="I5" s="85"/>
      <c r="J5" s="85"/>
      <c r="K5" s="85"/>
      <c r="L5" s="85"/>
      <c r="M5" s="85"/>
      <c r="N5" s="85"/>
      <c r="O5" s="86"/>
      <c r="P5" s="86"/>
      <c r="Q5" s="86"/>
      <c r="R5" s="86"/>
    </row>
    <row r="6" spans="1:26" ht="19.5" thickBot="1">
      <c r="A6" s="12"/>
      <c r="B6" s="18"/>
      <c r="C6" s="32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4"/>
      <c r="P6" s="18"/>
      <c r="Q6" s="18"/>
      <c r="R6" s="18"/>
      <c r="S6" s="18"/>
      <c r="T6" s="18"/>
      <c r="W6" s="124" t="s">
        <v>164</v>
      </c>
      <c r="X6" s="125"/>
      <c r="Y6" s="125"/>
      <c r="Z6" s="125"/>
    </row>
    <row r="7" spans="1:26" ht="86.25" customHeight="1" thickBot="1">
      <c r="A7" s="114" t="s">
        <v>0</v>
      </c>
      <c r="B7" s="114" t="s">
        <v>75</v>
      </c>
      <c r="C7" s="114" t="s">
        <v>76</v>
      </c>
      <c r="D7" s="114" t="s">
        <v>77</v>
      </c>
      <c r="E7" s="114" t="s">
        <v>78</v>
      </c>
      <c r="F7" s="118" t="s">
        <v>22</v>
      </c>
      <c r="G7" s="118" t="s">
        <v>23</v>
      </c>
      <c r="H7" s="114" t="s">
        <v>79</v>
      </c>
      <c r="I7" s="114" t="s">
        <v>80</v>
      </c>
      <c r="J7" s="120" t="s">
        <v>81</v>
      </c>
      <c r="K7" s="114" t="s">
        <v>82</v>
      </c>
      <c r="L7" s="118" t="s">
        <v>22</v>
      </c>
      <c r="M7" s="118" t="s">
        <v>23</v>
      </c>
      <c r="N7" s="114">
        <v>12</v>
      </c>
      <c r="O7" s="116" t="s">
        <v>22</v>
      </c>
      <c r="P7" s="116" t="s">
        <v>23</v>
      </c>
      <c r="Q7" s="118" t="s">
        <v>83</v>
      </c>
      <c r="R7" s="118" t="s">
        <v>84</v>
      </c>
      <c r="S7" s="116" t="s">
        <v>85</v>
      </c>
      <c r="T7" s="116" t="s">
        <v>86</v>
      </c>
      <c r="W7" s="81" t="s">
        <v>165</v>
      </c>
      <c r="X7" s="81" t="s">
        <v>166</v>
      </c>
      <c r="Y7" s="81" t="s">
        <v>167</v>
      </c>
      <c r="Z7" s="81" t="s">
        <v>168</v>
      </c>
    </row>
    <row r="8" spans="1:26" ht="15.75" hidden="1" thickBot="1">
      <c r="A8" s="115"/>
      <c r="B8" s="115"/>
      <c r="C8" s="115"/>
      <c r="D8" s="115"/>
      <c r="E8" s="115"/>
      <c r="F8" s="119"/>
      <c r="G8" s="119"/>
      <c r="H8" s="115"/>
      <c r="I8" s="115"/>
      <c r="J8" s="121"/>
      <c r="K8" s="115"/>
      <c r="L8" s="119"/>
      <c r="M8" s="119"/>
      <c r="N8" s="115"/>
      <c r="O8" s="117"/>
      <c r="P8" s="117"/>
      <c r="Q8" s="119"/>
      <c r="R8" s="119"/>
      <c r="S8" s="117"/>
      <c r="T8" s="117"/>
      <c r="W8" s="82"/>
      <c r="X8" s="82"/>
      <c r="Y8" s="82"/>
      <c r="Z8" s="82"/>
    </row>
    <row r="9" spans="1:26" ht="38.25" thickBot="1">
      <c r="A9" s="5" t="s">
        <v>2</v>
      </c>
      <c r="B9" s="13">
        <v>29</v>
      </c>
      <c r="C9" s="13">
        <v>29</v>
      </c>
      <c r="D9" s="13">
        <v>28</v>
      </c>
      <c r="E9" s="14">
        <v>28</v>
      </c>
      <c r="F9" s="41">
        <f>COUNT(B9:E9)</f>
        <v>4</v>
      </c>
      <c r="G9" s="41">
        <f>SUM(B9:E9)</f>
        <v>114</v>
      </c>
      <c r="H9" s="13">
        <v>26</v>
      </c>
      <c r="I9" s="13">
        <v>19</v>
      </c>
      <c r="J9" s="13">
        <v>29</v>
      </c>
      <c r="K9" s="13">
        <v>31</v>
      </c>
      <c r="L9" s="41">
        <f>COUNT(H9:K9)</f>
        <v>4</v>
      </c>
      <c r="M9" s="41">
        <f>SUM(H9:K9)</f>
        <v>105</v>
      </c>
      <c r="N9" s="14"/>
      <c r="O9" s="14">
        <f>COUNT(N9)</f>
        <v>0</v>
      </c>
      <c r="P9" s="14">
        <f>SUM(N9)</f>
        <v>0</v>
      </c>
      <c r="Q9" s="19">
        <f>O9+L9+F9</f>
        <v>8</v>
      </c>
      <c r="R9" s="14">
        <f>G9+M9+P9</f>
        <v>219</v>
      </c>
      <c r="S9" s="14">
        <f>Q9+'5-9 класи '!AR9+'1-4 класи '!AJ10</f>
        <v>68</v>
      </c>
      <c r="T9" s="42">
        <f>R9+'5-9 класи '!AS9+'1-4 класи '!AK10</f>
        <v>1715</v>
      </c>
      <c r="W9" s="83">
        <f>'1-4 класи '!AK10/'1-4 класи '!AJ10</f>
        <v>23.96153846153846</v>
      </c>
      <c r="X9" s="83">
        <f>'5-9 класи '!AS9/'5-9 класи '!AR9</f>
        <v>25.676470588235293</v>
      </c>
      <c r="Y9" s="83">
        <f>R9/Q9</f>
        <v>27.375</v>
      </c>
      <c r="Z9" s="83">
        <f>T9/S9</f>
        <v>25.220588235294116</v>
      </c>
    </row>
    <row r="10" spans="1:26" ht="35.25" customHeight="1" thickBot="1">
      <c r="A10" s="5" t="s">
        <v>5</v>
      </c>
      <c r="B10" s="13">
        <v>35</v>
      </c>
      <c r="C10" s="14"/>
      <c r="D10" s="14"/>
      <c r="E10" s="14"/>
      <c r="F10" s="41">
        <f t="shared" ref="F10:F17" si="0">COUNT(B10:E10)</f>
        <v>1</v>
      </c>
      <c r="G10" s="41">
        <f t="shared" ref="G10:G17" si="1">SUM(B10:E10)</f>
        <v>35</v>
      </c>
      <c r="H10" s="13">
        <v>34</v>
      </c>
      <c r="I10" s="14"/>
      <c r="J10" s="14"/>
      <c r="K10" s="14"/>
      <c r="L10" s="41">
        <f t="shared" ref="L10:L17" si="2">COUNT(H10:K10)</f>
        <v>1</v>
      </c>
      <c r="M10" s="41">
        <f t="shared" ref="M10:M17" si="3">SUM(H10:K10)</f>
        <v>34</v>
      </c>
      <c r="N10" s="14"/>
      <c r="O10" s="14">
        <f t="shared" ref="O10:O17" si="4">COUNT(N10)</f>
        <v>0</v>
      </c>
      <c r="P10" s="14">
        <f t="shared" ref="P10:P17" si="5">SUM(N10)</f>
        <v>0</v>
      </c>
      <c r="Q10" s="19">
        <f t="shared" ref="Q10:Q17" si="6">O10+L10+F10</f>
        <v>2</v>
      </c>
      <c r="R10" s="14">
        <f t="shared" ref="R10:R17" si="7">G10+M10+P10</f>
        <v>69</v>
      </c>
      <c r="S10" s="14">
        <f>Q10+'5-9 класи '!AR12+'1-4 класи '!AJ13</f>
        <v>23</v>
      </c>
      <c r="T10" s="42">
        <f>R10+'5-9 класи '!AS12+'1-4 класи '!AK13</f>
        <v>637</v>
      </c>
      <c r="W10" s="83">
        <f>'1-4 класи '!AK13/'1-4 класи '!AJ13</f>
        <v>24.4</v>
      </c>
      <c r="X10" s="83">
        <f>'5-9 класи '!AS12/'5-9 класи '!AR12</f>
        <v>29.454545454545453</v>
      </c>
      <c r="Y10" s="83">
        <f t="shared" ref="Y10:Y17" si="8">R10/Q10</f>
        <v>34.5</v>
      </c>
      <c r="Z10" s="83">
        <f t="shared" ref="Z10:Z17" si="9">T10/S10</f>
        <v>27.695652173913043</v>
      </c>
    </row>
    <row r="11" spans="1:26" ht="38.25" thickBot="1">
      <c r="A11" s="5" t="s">
        <v>6</v>
      </c>
      <c r="B11" s="13">
        <v>34</v>
      </c>
      <c r="C11" s="13">
        <v>31</v>
      </c>
      <c r="D11" s="13">
        <v>28</v>
      </c>
      <c r="E11" s="14"/>
      <c r="F11" s="41">
        <f t="shared" si="0"/>
        <v>3</v>
      </c>
      <c r="G11" s="41">
        <f t="shared" si="1"/>
        <v>93</v>
      </c>
      <c r="H11" s="13">
        <v>22</v>
      </c>
      <c r="I11" s="13">
        <v>25</v>
      </c>
      <c r="J11" s="13">
        <v>28</v>
      </c>
      <c r="K11" s="14"/>
      <c r="L11" s="41">
        <f t="shared" si="2"/>
        <v>3</v>
      </c>
      <c r="M11" s="41">
        <f t="shared" si="3"/>
        <v>75</v>
      </c>
      <c r="N11" s="14"/>
      <c r="O11" s="14">
        <f t="shared" si="4"/>
        <v>0</v>
      </c>
      <c r="P11" s="14">
        <f t="shared" si="5"/>
        <v>0</v>
      </c>
      <c r="Q11" s="19">
        <f t="shared" si="6"/>
        <v>6</v>
      </c>
      <c r="R11" s="14">
        <f t="shared" si="7"/>
        <v>168</v>
      </c>
      <c r="S11" s="14">
        <f>Q11+'5-9 класи '!AR13+'1-4 класи '!AJ14</f>
        <v>59</v>
      </c>
      <c r="T11" s="42">
        <f>R11+'5-9 класи '!AS13+'1-4 класи '!AK14</f>
        <v>1619</v>
      </c>
      <c r="W11" s="83">
        <f>'1-4 класи '!AK14/'1-4 класи '!AJ14</f>
        <v>25.12</v>
      </c>
      <c r="X11" s="83">
        <f>'5-9 класи '!AS13/'5-9 класи '!AR13</f>
        <v>29.392857142857142</v>
      </c>
      <c r="Y11" s="83">
        <f t="shared" si="8"/>
        <v>28</v>
      </c>
      <c r="Z11" s="83">
        <f t="shared" si="9"/>
        <v>27.440677966101696</v>
      </c>
    </row>
    <row r="12" spans="1:26" ht="38.25" thickBot="1">
      <c r="A12" s="5" t="s">
        <v>7</v>
      </c>
      <c r="B12" s="13">
        <v>20</v>
      </c>
      <c r="C12" s="13">
        <v>20</v>
      </c>
      <c r="D12" s="14"/>
      <c r="E12" s="14"/>
      <c r="F12" s="41">
        <f t="shared" si="0"/>
        <v>2</v>
      </c>
      <c r="G12" s="41">
        <f t="shared" si="1"/>
        <v>40</v>
      </c>
      <c r="H12" s="13">
        <v>30</v>
      </c>
      <c r="I12" s="14"/>
      <c r="J12" s="14"/>
      <c r="K12" s="14"/>
      <c r="L12" s="41">
        <f t="shared" si="2"/>
        <v>1</v>
      </c>
      <c r="M12" s="41">
        <f t="shared" si="3"/>
        <v>30</v>
      </c>
      <c r="N12" s="14"/>
      <c r="O12" s="14">
        <f t="shared" si="4"/>
        <v>0</v>
      </c>
      <c r="P12" s="14">
        <f t="shared" si="5"/>
        <v>0</v>
      </c>
      <c r="Q12" s="19">
        <f t="shared" si="6"/>
        <v>3</v>
      </c>
      <c r="R12" s="14">
        <f t="shared" si="7"/>
        <v>70</v>
      </c>
      <c r="S12" s="14">
        <f>Q12+'5-9 класи '!AR15+'1-4 класи '!AJ17</f>
        <v>55</v>
      </c>
      <c r="T12" s="42">
        <f>R12+'5-9 класи '!AS15+'1-4 класи '!AK17</f>
        <v>1152</v>
      </c>
      <c r="W12" s="83">
        <f>'1-4 класи '!AK17/'1-4 класи '!AJ17</f>
        <v>20.954545454545453</v>
      </c>
      <c r="X12" s="83">
        <f>'5-9 класи '!AS15/'5-9 класи '!AR15</f>
        <v>20.7</v>
      </c>
      <c r="Y12" s="83">
        <f t="shared" si="8"/>
        <v>23.333333333333332</v>
      </c>
      <c r="Z12" s="83">
        <f t="shared" si="9"/>
        <v>20.945454545454545</v>
      </c>
    </row>
    <row r="13" spans="1:26" ht="31.5" customHeight="1" thickBot="1">
      <c r="A13" s="5" t="s">
        <v>10</v>
      </c>
      <c r="B13" s="13">
        <v>28</v>
      </c>
      <c r="C13" s="13">
        <v>28</v>
      </c>
      <c r="D13" s="14"/>
      <c r="E13" s="14"/>
      <c r="F13" s="41">
        <f t="shared" si="0"/>
        <v>2</v>
      </c>
      <c r="G13" s="41">
        <f t="shared" si="1"/>
        <v>56</v>
      </c>
      <c r="H13" s="13">
        <v>25</v>
      </c>
      <c r="I13" s="13">
        <v>21</v>
      </c>
      <c r="J13" s="13">
        <v>24</v>
      </c>
      <c r="K13" s="14"/>
      <c r="L13" s="41">
        <f t="shared" si="2"/>
        <v>3</v>
      </c>
      <c r="M13" s="41">
        <f t="shared" si="3"/>
        <v>70</v>
      </c>
      <c r="N13" s="14"/>
      <c r="O13" s="14">
        <f t="shared" si="4"/>
        <v>0</v>
      </c>
      <c r="P13" s="14">
        <f t="shared" si="5"/>
        <v>0</v>
      </c>
      <c r="Q13" s="19">
        <f>O13+L13+F13</f>
        <v>5</v>
      </c>
      <c r="R13" s="14">
        <f t="shared" si="7"/>
        <v>126</v>
      </c>
      <c r="S13" s="14">
        <f>Q13+'5-9 класи '!AR19+'1-4 класи '!AJ21</f>
        <v>51</v>
      </c>
      <c r="T13" s="42">
        <f>R13+'5-9 класи '!AS19+'1-4 класи '!AK21</f>
        <v>1171</v>
      </c>
      <c r="W13" s="83">
        <f>'1-4 класи '!AK21/'1-4 класи '!AJ21</f>
        <v>21.15</v>
      </c>
      <c r="X13" s="83">
        <f>'5-9 класи '!AS19/'5-9 класи '!AR19</f>
        <v>23.923076923076923</v>
      </c>
      <c r="Y13" s="83">
        <f t="shared" si="8"/>
        <v>25.2</v>
      </c>
      <c r="Z13" s="83">
        <f t="shared" si="9"/>
        <v>22.96078431372549</v>
      </c>
    </row>
    <row r="14" spans="1:26" ht="28.5" customHeight="1" thickBot="1">
      <c r="A14" s="5" t="s">
        <v>92</v>
      </c>
      <c r="B14" s="13">
        <v>22</v>
      </c>
      <c r="C14" s="13"/>
      <c r="D14" s="14"/>
      <c r="E14" s="14"/>
      <c r="F14" s="41">
        <f t="shared" si="0"/>
        <v>1</v>
      </c>
      <c r="G14" s="41">
        <f t="shared" si="1"/>
        <v>22</v>
      </c>
      <c r="H14" s="13">
        <v>22</v>
      </c>
      <c r="I14" s="13"/>
      <c r="J14" s="13"/>
      <c r="K14" s="14"/>
      <c r="L14" s="41">
        <f t="shared" ref="L14" si="10">COUNT(H14:K14)</f>
        <v>1</v>
      </c>
      <c r="M14" s="41">
        <f t="shared" ref="M14" si="11">SUM(H14:K14)</f>
        <v>22</v>
      </c>
      <c r="N14" s="14">
        <v>19</v>
      </c>
      <c r="O14" s="14">
        <f t="shared" si="4"/>
        <v>1</v>
      </c>
      <c r="P14" s="14">
        <f t="shared" si="5"/>
        <v>19</v>
      </c>
      <c r="Q14" s="19">
        <f>O14+L14+F14</f>
        <v>3</v>
      </c>
      <c r="R14" s="14">
        <f t="shared" si="7"/>
        <v>63</v>
      </c>
      <c r="S14" s="14">
        <v>4</v>
      </c>
      <c r="T14" s="42">
        <v>77</v>
      </c>
      <c r="W14" s="83"/>
      <c r="X14" s="83"/>
      <c r="Y14" s="83">
        <f t="shared" si="8"/>
        <v>21</v>
      </c>
      <c r="Z14" s="83">
        <f t="shared" si="9"/>
        <v>19.25</v>
      </c>
    </row>
    <row r="15" spans="1:26" ht="36" customHeight="1" thickBot="1">
      <c r="A15" s="5" t="s">
        <v>12</v>
      </c>
      <c r="B15" s="13">
        <v>25</v>
      </c>
      <c r="C15" s="13">
        <v>25</v>
      </c>
      <c r="D15" s="13">
        <v>25</v>
      </c>
      <c r="E15" s="14"/>
      <c r="F15" s="41">
        <f t="shared" si="0"/>
        <v>3</v>
      </c>
      <c r="G15" s="41">
        <f t="shared" si="1"/>
        <v>75</v>
      </c>
      <c r="H15" s="13">
        <v>19</v>
      </c>
      <c r="I15" s="13">
        <v>24</v>
      </c>
      <c r="J15" s="13">
        <v>24</v>
      </c>
      <c r="K15" s="13">
        <v>24</v>
      </c>
      <c r="L15" s="41">
        <f t="shared" si="2"/>
        <v>4</v>
      </c>
      <c r="M15" s="41">
        <f t="shared" si="3"/>
        <v>91</v>
      </c>
      <c r="N15" s="14"/>
      <c r="O15" s="14">
        <f t="shared" si="4"/>
        <v>0</v>
      </c>
      <c r="P15" s="14">
        <f t="shared" si="5"/>
        <v>0</v>
      </c>
      <c r="Q15" s="19">
        <f t="shared" si="6"/>
        <v>7</v>
      </c>
      <c r="R15" s="14">
        <f t="shared" si="7"/>
        <v>166</v>
      </c>
      <c r="S15" s="14">
        <f>Q15+'5-9 класи '!AR23+'1-4 класи '!AJ25</f>
        <v>71</v>
      </c>
      <c r="T15" s="42">
        <f>R15+'5-9 класи '!AS23+'1-4 класи '!AK25</f>
        <v>1777</v>
      </c>
      <c r="W15" s="83">
        <f>'1-4 класи '!AK25/'1-4 класи '!AJ25</f>
        <v>25.346153846153847</v>
      </c>
      <c r="X15" s="83">
        <f>'5-9 класи '!AS23/'5-9 класи '!AR23</f>
        <v>25.05263157894737</v>
      </c>
      <c r="Y15" s="83">
        <f t="shared" si="8"/>
        <v>23.714285714285715</v>
      </c>
      <c r="Z15" s="83">
        <f t="shared" si="9"/>
        <v>25.028169014084508</v>
      </c>
    </row>
    <row r="16" spans="1:26" ht="57" thickBot="1">
      <c r="A16" s="5" t="s">
        <v>87</v>
      </c>
      <c r="B16" s="13">
        <v>30</v>
      </c>
      <c r="C16" s="13">
        <v>30</v>
      </c>
      <c r="D16" s="14"/>
      <c r="E16" s="14"/>
      <c r="F16" s="41">
        <f t="shared" si="0"/>
        <v>2</v>
      </c>
      <c r="G16" s="41">
        <f t="shared" si="1"/>
        <v>60</v>
      </c>
      <c r="H16" s="13">
        <v>24</v>
      </c>
      <c r="I16" s="13">
        <v>22</v>
      </c>
      <c r="J16" s="14"/>
      <c r="K16" s="14"/>
      <c r="L16" s="41">
        <f t="shared" si="2"/>
        <v>2</v>
      </c>
      <c r="M16" s="41">
        <f t="shared" si="3"/>
        <v>46</v>
      </c>
      <c r="N16" s="14"/>
      <c r="O16" s="14">
        <f t="shared" si="4"/>
        <v>0</v>
      </c>
      <c r="P16" s="14">
        <f t="shared" si="5"/>
        <v>0</v>
      </c>
      <c r="Q16" s="19">
        <f t="shared" si="6"/>
        <v>4</v>
      </c>
      <c r="R16" s="14">
        <f t="shared" si="7"/>
        <v>106</v>
      </c>
      <c r="S16" s="14">
        <f>Q16+'5-9 класи '!AR25</f>
        <v>14</v>
      </c>
      <c r="T16" s="42">
        <f>R16+'5-9 класи '!AS25</f>
        <v>398</v>
      </c>
      <c r="W16" s="83"/>
      <c r="X16" s="83">
        <f>'5-9 класи '!AS25/'5-9 класи '!AR25</f>
        <v>29.2</v>
      </c>
      <c r="Y16" s="83">
        <f t="shared" si="8"/>
        <v>26.5</v>
      </c>
      <c r="Z16" s="83">
        <f t="shared" si="9"/>
        <v>28.428571428571427</v>
      </c>
    </row>
    <row r="17" spans="1:26" ht="33.75" customHeight="1" thickBot="1">
      <c r="A17" s="5" t="s">
        <v>14</v>
      </c>
      <c r="B17" s="13">
        <v>21</v>
      </c>
      <c r="C17" s="13">
        <v>19</v>
      </c>
      <c r="D17" s="14"/>
      <c r="E17" s="14"/>
      <c r="F17" s="41">
        <f t="shared" si="0"/>
        <v>2</v>
      </c>
      <c r="G17" s="41">
        <f t="shared" si="1"/>
        <v>40</v>
      </c>
      <c r="H17" s="13">
        <v>25</v>
      </c>
      <c r="I17" s="14"/>
      <c r="J17" s="14"/>
      <c r="K17" s="14"/>
      <c r="L17" s="41">
        <f t="shared" si="2"/>
        <v>1</v>
      </c>
      <c r="M17" s="41">
        <f t="shared" si="3"/>
        <v>25</v>
      </c>
      <c r="N17" s="14"/>
      <c r="O17" s="14">
        <f t="shared" si="4"/>
        <v>0</v>
      </c>
      <c r="P17" s="14">
        <f t="shared" si="5"/>
        <v>0</v>
      </c>
      <c r="Q17" s="19">
        <f t="shared" si="6"/>
        <v>3</v>
      </c>
      <c r="R17" s="14">
        <f t="shared" si="7"/>
        <v>65</v>
      </c>
      <c r="S17" s="14">
        <f>Q17+'5-9 класи '!AR26+'1-4 класи '!AJ28</f>
        <v>18</v>
      </c>
      <c r="T17" s="42">
        <f>R17+'5-9 класи '!AS26+'1-4 класи '!AK28</f>
        <v>420</v>
      </c>
      <c r="W17" s="83">
        <f>'1-4 класи '!AK28/'1-4 класи '!AJ28</f>
        <v>21.166666666666668</v>
      </c>
      <c r="X17" s="83">
        <f>'5-9 класи '!AS26/'5-9 класи '!AR26</f>
        <v>25.333333333333332</v>
      </c>
      <c r="Y17" s="83">
        <f t="shared" si="8"/>
        <v>21.666666666666668</v>
      </c>
      <c r="Z17" s="83">
        <f t="shared" si="9"/>
        <v>23.333333333333332</v>
      </c>
    </row>
    <row r="18" spans="1:26" ht="36.75" customHeight="1" thickBot="1">
      <c r="A18" s="6" t="s">
        <v>43</v>
      </c>
      <c r="B18" s="14"/>
      <c r="C18" s="14"/>
      <c r="D18" s="14"/>
      <c r="E18" s="14"/>
      <c r="F18" s="41">
        <f>SUM(F9:F17)</f>
        <v>20</v>
      </c>
      <c r="G18" s="41">
        <f>SUM(G9:G17)</f>
        <v>535</v>
      </c>
      <c r="H18" s="14"/>
      <c r="I18" s="14"/>
      <c r="J18" s="14"/>
      <c r="K18" s="14"/>
      <c r="L18" s="41">
        <f>SUM(L9:L17)</f>
        <v>20</v>
      </c>
      <c r="M18" s="41">
        <f>SUM(M9:M17)</f>
        <v>498</v>
      </c>
      <c r="N18" s="14"/>
      <c r="O18" s="14">
        <f t="shared" ref="O18:T18" si="12">SUM(O9:O17)</f>
        <v>1</v>
      </c>
      <c r="P18" s="14">
        <f t="shared" si="12"/>
        <v>19</v>
      </c>
      <c r="Q18" s="14">
        <f t="shared" si="12"/>
        <v>41</v>
      </c>
      <c r="R18" s="14">
        <f t="shared" si="12"/>
        <v>1052</v>
      </c>
      <c r="S18" s="14">
        <f t="shared" si="12"/>
        <v>363</v>
      </c>
      <c r="T18" s="42">
        <f t="shared" si="12"/>
        <v>8966</v>
      </c>
      <c r="W18" s="61">
        <f>AVERAGE(W9:W17)</f>
        <v>23.156986346986344</v>
      </c>
      <c r="X18" s="61">
        <f t="shared" ref="X18:Z18" si="13">AVERAGE(X9:X17)</f>
        <v>26.091614377624438</v>
      </c>
      <c r="Y18" s="61">
        <f t="shared" si="13"/>
        <v>25.698809523809523</v>
      </c>
      <c r="Z18" s="61">
        <f t="shared" si="13"/>
        <v>24.478136778942016</v>
      </c>
    </row>
    <row r="20" spans="1:26">
      <c r="V20" s="60"/>
    </row>
    <row r="25" spans="1:26" ht="28.5">
      <c r="A25" s="87" t="s">
        <v>101</v>
      </c>
      <c r="B25" s="88"/>
      <c r="C25" s="88"/>
      <c r="D25" s="88"/>
      <c r="E25" s="88"/>
      <c r="F25" s="88"/>
      <c r="G25" s="36"/>
      <c r="P25" s="112"/>
      <c r="Q25" s="113"/>
      <c r="R25" s="113"/>
      <c r="S25" s="113"/>
      <c r="T25" s="113"/>
      <c r="W25" s="122" t="s">
        <v>102</v>
      </c>
      <c r="X25" s="123"/>
      <c r="Y25" s="123"/>
      <c r="Z25" s="123"/>
    </row>
  </sheetData>
  <mergeCells count="29">
    <mergeCell ref="W25:Z25"/>
    <mergeCell ref="W6:Z6"/>
    <mergeCell ref="W2:Z2"/>
    <mergeCell ref="W3:Z3"/>
    <mergeCell ref="W4:Z4"/>
    <mergeCell ref="R7:R8"/>
    <mergeCell ref="L7:L8"/>
    <mergeCell ref="F7:F8"/>
    <mergeCell ref="G7:G8"/>
    <mergeCell ref="H7:H8"/>
    <mergeCell ref="I7:I8"/>
    <mergeCell ref="J7:J8"/>
    <mergeCell ref="K7:K8"/>
    <mergeCell ref="P25:T25"/>
    <mergeCell ref="P2:T2"/>
    <mergeCell ref="P3:T3"/>
    <mergeCell ref="P4:T4"/>
    <mergeCell ref="A7:A8"/>
    <mergeCell ref="B7:B8"/>
    <mergeCell ref="C7:C8"/>
    <mergeCell ref="D7:D8"/>
    <mergeCell ref="E7:E8"/>
    <mergeCell ref="S7:S8"/>
    <mergeCell ref="T7:T8"/>
    <mergeCell ref="M7:M8"/>
    <mergeCell ref="N7:N8"/>
    <mergeCell ref="O7:O8"/>
    <mergeCell ref="P7:P8"/>
    <mergeCell ref="Q7:Q8"/>
  </mergeCells>
  <pageMargins left="0.70866141732283472" right="0.70866141732283472" top="0.74803149606299213" bottom="0.74803149606299213" header="0.31496062992125984" footer="0.31496062992125984"/>
  <pageSetup paperSize="9" scale="47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30"/>
  <sheetViews>
    <sheetView topLeftCell="A19" workbookViewId="0">
      <selection sqref="A1:AC30"/>
    </sheetView>
  </sheetViews>
  <sheetFormatPr defaultRowHeight="15"/>
  <sheetData>
    <row r="2" spans="1:29" ht="18.75">
      <c r="A2" s="50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126" t="s">
        <v>107</v>
      </c>
      <c r="X2" s="127"/>
      <c r="Y2" s="127"/>
      <c r="Z2" s="127"/>
      <c r="AA2" s="50"/>
      <c r="AB2" s="50"/>
      <c r="AC2" s="50"/>
    </row>
    <row r="3" spans="1:29" ht="18.75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126" t="s">
        <v>96</v>
      </c>
      <c r="X3" s="127"/>
      <c r="Y3" s="127"/>
      <c r="Z3" s="127"/>
      <c r="AA3" s="127"/>
      <c r="AB3" s="127"/>
      <c r="AC3" s="50"/>
    </row>
    <row r="4" spans="1:29" ht="18.7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50"/>
      <c r="S4" s="50"/>
      <c r="T4" s="50"/>
      <c r="U4" s="50"/>
      <c r="V4" s="50"/>
      <c r="W4" s="126" t="s">
        <v>108</v>
      </c>
      <c r="X4" s="127"/>
      <c r="Y4" s="127"/>
      <c r="Z4" s="127"/>
      <c r="AA4" s="50"/>
      <c r="AB4" s="50"/>
      <c r="AC4" s="50"/>
    </row>
    <row r="5" spans="1:29" ht="27.75">
      <c r="A5" s="128" t="s">
        <v>109</v>
      </c>
      <c r="B5" s="129"/>
      <c r="C5" s="129"/>
      <c r="D5" s="129"/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9"/>
      <c r="V5" s="129"/>
      <c r="W5" s="129"/>
      <c r="X5" s="129"/>
      <c r="Y5" s="129"/>
      <c r="Z5" s="129"/>
      <c r="AA5" s="50"/>
      <c r="AB5" s="50"/>
      <c r="AC5" s="50"/>
    </row>
    <row r="6" spans="1:29" ht="18.7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</row>
    <row r="7" spans="1:29" ht="18.75">
      <c r="A7" s="50"/>
      <c r="B7" s="130" t="s">
        <v>110</v>
      </c>
      <c r="C7" s="131"/>
      <c r="D7" s="131"/>
      <c r="E7" s="131"/>
      <c r="F7" s="132"/>
      <c r="G7" s="133" t="s">
        <v>111</v>
      </c>
      <c r="H7" s="131"/>
      <c r="I7" s="131"/>
      <c r="J7" s="131"/>
      <c r="K7" s="132"/>
      <c r="L7" s="133" t="s">
        <v>112</v>
      </c>
      <c r="M7" s="131"/>
      <c r="N7" s="131"/>
      <c r="O7" s="131"/>
      <c r="P7" s="132"/>
      <c r="Q7" s="133" t="s">
        <v>113</v>
      </c>
      <c r="R7" s="131"/>
      <c r="S7" s="131"/>
      <c r="T7" s="131"/>
      <c r="U7" s="132"/>
      <c r="V7" s="133" t="s">
        <v>114</v>
      </c>
      <c r="W7" s="131"/>
      <c r="X7" s="131"/>
      <c r="Y7" s="131"/>
      <c r="Z7" s="132"/>
      <c r="AA7" s="134" t="s">
        <v>115</v>
      </c>
      <c r="AB7" s="135"/>
      <c r="AC7" s="50"/>
    </row>
    <row r="8" spans="1:29" ht="56.25">
      <c r="A8" s="50"/>
      <c r="B8" s="51" t="s">
        <v>116</v>
      </c>
      <c r="C8" s="52" t="s">
        <v>117</v>
      </c>
      <c r="D8" s="52" t="s">
        <v>118</v>
      </c>
      <c r="E8" s="52" t="s">
        <v>119</v>
      </c>
      <c r="F8" s="52" t="s">
        <v>120</v>
      </c>
      <c r="G8" s="52" t="s">
        <v>116</v>
      </c>
      <c r="H8" s="52" t="s">
        <v>117</v>
      </c>
      <c r="I8" s="52" t="s">
        <v>118</v>
      </c>
      <c r="J8" s="52" t="s">
        <v>119</v>
      </c>
      <c r="K8" s="52" t="s">
        <v>120</v>
      </c>
      <c r="L8" s="52" t="s">
        <v>116</v>
      </c>
      <c r="M8" s="52" t="s">
        <v>117</v>
      </c>
      <c r="N8" s="52" t="s">
        <v>118</v>
      </c>
      <c r="O8" s="52" t="s">
        <v>119</v>
      </c>
      <c r="P8" s="52" t="s">
        <v>120</v>
      </c>
      <c r="Q8" s="52" t="s">
        <v>116</v>
      </c>
      <c r="R8" s="52" t="s">
        <v>117</v>
      </c>
      <c r="S8" s="52" t="s">
        <v>118</v>
      </c>
      <c r="T8" s="52" t="s">
        <v>119</v>
      </c>
      <c r="U8" s="52" t="s">
        <v>120</v>
      </c>
      <c r="V8" s="52" t="s">
        <v>116</v>
      </c>
      <c r="W8" s="52" t="s">
        <v>117</v>
      </c>
      <c r="X8" s="52" t="s">
        <v>118</v>
      </c>
      <c r="Y8" s="52" t="s">
        <v>119</v>
      </c>
      <c r="Z8" s="52" t="s">
        <v>120</v>
      </c>
      <c r="AA8" s="53" t="s">
        <v>121</v>
      </c>
      <c r="AB8" s="53" t="s">
        <v>122</v>
      </c>
      <c r="AC8" s="50"/>
    </row>
    <row r="9" spans="1:29" ht="75">
      <c r="A9" s="50"/>
      <c r="B9" s="54" t="s">
        <v>123</v>
      </c>
      <c r="C9" s="55">
        <v>2</v>
      </c>
      <c r="D9" s="55">
        <v>30</v>
      </c>
      <c r="E9" s="136">
        <v>7</v>
      </c>
      <c r="F9" s="136">
        <v>105</v>
      </c>
      <c r="G9" s="56" t="s">
        <v>124</v>
      </c>
      <c r="H9" s="55">
        <v>2</v>
      </c>
      <c r="I9" s="55">
        <v>30</v>
      </c>
      <c r="J9" s="136">
        <v>20</v>
      </c>
      <c r="K9" s="136">
        <v>276</v>
      </c>
      <c r="L9" s="56" t="s">
        <v>125</v>
      </c>
      <c r="M9" s="55">
        <v>7</v>
      </c>
      <c r="N9" s="55">
        <v>86</v>
      </c>
      <c r="O9" s="136">
        <v>49</v>
      </c>
      <c r="P9" s="136">
        <v>675</v>
      </c>
      <c r="Q9" s="57" t="s">
        <v>126</v>
      </c>
      <c r="R9" s="55">
        <v>2</v>
      </c>
      <c r="S9" s="55">
        <v>30</v>
      </c>
      <c r="T9" s="136">
        <v>16</v>
      </c>
      <c r="U9" s="136">
        <v>240</v>
      </c>
      <c r="V9" s="56" t="s">
        <v>127</v>
      </c>
      <c r="W9" s="55">
        <v>4</v>
      </c>
      <c r="X9" s="55">
        <v>60</v>
      </c>
      <c r="Y9" s="136">
        <v>6</v>
      </c>
      <c r="Z9" s="136">
        <v>90</v>
      </c>
      <c r="AA9" s="139">
        <v>98</v>
      </c>
      <c r="AB9" s="139">
        <v>1386</v>
      </c>
      <c r="AC9" s="50"/>
    </row>
    <row r="10" spans="1:29" ht="93.75">
      <c r="A10" s="50"/>
      <c r="B10" s="54" t="s">
        <v>128</v>
      </c>
      <c r="C10" s="55">
        <v>2</v>
      </c>
      <c r="D10" s="55">
        <v>30</v>
      </c>
      <c r="E10" s="137"/>
      <c r="F10" s="137"/>
      <c r="G10" s="56" t="s">
        <v>129</v>
      </c>
      <c r="H10" s="55">
        <v>3</v>
      </c>
      <c r="I10" s="55">
        <v>45</v>
      </c>
      <c r="J10" s="137"/>
      <c r="K10" s="137"/>
      <c r="L10" s="56" t="s">
        <v>130</v>
      </c>
      <c r="M10" s="55">
        <v>8</v>
      </c>
      <c r="N10" s="55">
        <v>99</v>
      </c>
      <c r="O10" s="137"/>
      <c r="P10" s="137"/>
      <c r="Q10" s="57" t="s">
        <v>131</v>
      </c>
      <c r="R10" s="55">
        <v>2</v>
      </c>
      <c r="S10" s="55">
        <v>30</v>
      </c>
      <c r="T10" s="137"/>
      <c r="U10" s="137"/>
      <c r="V10" s="56" t="s">
        <v>132</v>
      </c>
      <c r="W10" s="55">
        <v>2</v>
      </c>
      <c r="X10" s="55">
        <v>30</v>
      </c>
      <c r="Y10" s="137"/>
      <c r="Z10" s="137"/>
      <c r="AA10" s="137"/>
      <c r="AB10" s="137"/>
      <c r="AC10" s="50"/>
    </row>
    <row r="11" spans="1:29" ht="168.75">
      <c r="A11" s="50"/>
      <c r="B11" s="54" t="s">
        <v>133</v>
      </c>
      <c r="C11" s="55">
        <v>1</v>
      </c>
      <c r="D11" s="55">
        <v>15</v>
      </c>
      <c r="E11" s="137"/>
      <c r="F11" s="137"/>
      <c r="G11" s="56" t="s">
        <v>134</v>
      </c>
      <c r="H11" s="55">
        <v>2</v>
      </c>
      <c r="I11" s="55">
        <v>30</v>
      </c>
      <c r="J11" s="137"/>
      <c r="K11" s="137"/>
      <c r="L11" s="56" t="s">
        <v>135</v>
      </c>
      <c r="M11" s="55">
        <v>2</v>
      </c>
      <c r="N11" s="55">
        <v>32</v>
      </c>
      <c r="O11" s="137"/>
      <c r="P11" s="137"/>
      <c r="Q11" s="57" t="s">
        <v>136</v>
      </c>
      <c r="R11" s="55">
        <v>2</v>
      </c>
      <c r="S11" s="55">
        <v>30</v>
      </c>
      <c r="T11" s="137"/>
      <c r="U11" s="137"/>
      <c r="V11" s="58"/>
      <c r="W11" s="58"/>
      <c r="X11" s="58"/>
      <c r="Y11" s="137"/>
      <c r="Z11" s="137"/>
      <c r="AA11" s="137"/>
      <c r="AB11" s="137"/>
      <c r="AC11" s="50"/>
    </row>
    <row r="12" spans="1:29" ht="206.25">
      <c r="A12" s="50"/>
      <c r="B12" s="54" t="s">
        <v>137</v>
      </c>
      <c r="C12" s="55">
        <v>2</v>
      </c>
      <c r="D12" s="55">
        <v>30</v>
      </c>
      <c r="E12" s="137"/>
      <c r="F12" s="137"/>
      <c r="G12" s="56" t="s">
        <v>138</v>
      </c>
      <c r="H12" s="55">
        <v>3</v>
      </c>
      <c r="I12" s="55">
        <v>36</v>
      </c>
      <c r="J12" s="137"/>
      <c r="K12" s="137"/>
      <c r="L12" s="56" t="s">
        <v>139</v>
      </c>
      <c r="M12" s="55">
        <v>5</v>
      </c>
      <c r="N12" s="55">
        <v>80</v>
      </c>
      <c r="O12" s="137"/>
      <c r="P12" s="137"/>
      <c r="Q12" s="57" t="s">
        <v>140</v>
      </c>
      <c r="R12" s="55">
        <v>1</v>
      </c>
      <c r="S12" s="55">
        <v>15</v>
      </c>
      <c r="T12" s="137"/>
      <c r="U12" s="137"/>
      <c r="V12" s="58"/>
      <c r="W12" s="58"/>
      <c r="X12" s="58"/>
      <c r="Y12" s="137"/>
      <c r="Z12" s="137"/>
      <c r="AA12" s="137"/>
      <c r="AB12" s="137"/>
      <c r="AC12" s="50"/>
    </row>
    <row r="13" spans="1:29" ht="131.25">
      <c r="A13" s="50"/>
      <c r="B13" s="59"/>
      <c r="C13" s="58"/>
      <c r="D13" s="58"/>
      <c r="E13" s="137"/>
      <c r="F13" s="137"/>
      <c r="G13" s="56" t="s">
        <v>141</v>
      </c>
      <c r="H13" s="55">
        <v>2</v>
      </c>
      <c r="I13" s="55">
        <v>30</v>
      </c>
      <c r="J13" s="137"/>
      <c r="K13" s="137"/>
      <c r="L13" s="56" t="s">
        <v>142</v>
      </c>
      <c r="M13" s="55">
        <v>2</v>
      </c>
      <c r="N13" s="55">
        <v>24</v>
      </c>
      <c r="O13" s="137"/>
      <c r="P13" s="137"/>
      <c r="Q13" s="57" t="s">
        <v>143</v>
      </c>
      <c r="R13" s="55">
        <v>2</v>
      </c>
      <c r="S13" s="55">
        <v>30</v>
      </c>
      <c r="T13" s="137"/>
      <c r="U13" s="137"/>
      <c r="V13" s="58"/>
      <c r="W13" s="58"/>
      <c r="X13" s="58"/>
      <c r="Y13" s="137"/>
      <c r="Z13" s="137"/>
      <c r="AA13" s="137"/>
      <c r="AB13" s="137"/>
      <c r="AC13" s="50"/>
    </row>
    <row r="14" spans="1:29" ht="131.25">
      <c r="A14" s="50"/>
      <c r="B14" s="59"/>
      <c r="C14" s="58"/>
      <c r="D14" s="58"/>
      <c r="E14" s="137"/>
      <c r="F14" s="137"/>
      <c r="G14" s="56" t="s">
        <v>144</v>
      </c>
      <c r="H14" s="55">
        <v>3</v>
      </c>
      <c r="I14" s="55">
        <v>45</v>
      </c>
      <c r="J14" s="137"/>
      <c r="K14" s="137"/>
      <c r="L14" s="56" t="s">
        <v>145</v>
      </c>
      <c r="M14" s="55">
        <v>2</v>
      </c>
      <c r="N14" s="55">
        <v>24</v>
      </c>
      <c r="O14" s="137"/>
      <c r="P14" s="137"/>
      <c r="Q14" s="57" t="s">
        <v>146</v>
      </c>
      <c r="R14" s="55">
        <v>1</v>
      </c>
      <c r="S14" s="55">
        <v>15</v>
      </c>
      <c r="T14" s="137"/>
      <c r="U14" s="137"/>
      <c r="V14" s="58"/>
      <c r="W14" s="58"/>
      <c r="X14" s="58"/>
      <c r="Y14" s="137"/>
      <c r="Z14" s="137"/>
      <c r="AA14" s="137"/>
      <c r="AB14" s="137"/>
      <c r="AC14" s="50"/>
    </row>
    <row r="15" spans="1:29" ht="75">
      <c r="A15" s="50"/>
      <c r="B15" s="59"/>
      <c r="C15" s="58"/>
      <c r="D15" s="58"/>
      <c r="E15" s="137"/>
      <c r="F15" s="137"/>
      <c r="G15" s="56" t="s">
        <v>147</v>
      </c>
      <c r="H15" s="55">
        <v>3</v>
      </c>
      <c r="I15" s="55">
        <v>30</v>
      </c>
      <c r="J15" s="137"/>
      <c r="K15" s="137"/>
      <c r="L15" s="56" t="s">
        <v>148</v>
      </c>
      <c r="M15" s="55">
        <v>1</v>
      </c>
      <c r="N15" s="55">
        <v>15</v>
      </c>
      <c r="O15" s="137"/>
      <c r="P15" s="137"/>
      <c r="Q15" s="57" t="s">
        <v>149</v>
      </c>
      <c r="R15" s="55">
        <v>1</v>
      </c>
      <c r="S15" s="55">
        <v>15</v>
      </c>
      <c r="T15" s="137"/>
      <c r="U15" s="137"/>
      <c r="V15" s="58"/>
      <c r="W15" s="58"/>
      <c r="X15" s="58"/>
      <c r="Y15" s="137"/>
      <c r="Z15" s="137"/>
      <c r="AA15" s="137"/>
      <c r="AB15" s="137"/>
      <c r="AC15" s="50"/>
    </row>
    <row r="16" spans="1:29" ht="93.75">
      <c r="A16" s="50"/>
      <c r="B16" s="59"/>
      <c r="C16" s="58"/>
      <c r="D16" s="58"/>
      <c r="E16" s="137"/>
      <c r="F16" s="137"/>
      <c r="G16" s="56" t="s">
        <v>150</v>
      </c>
      <c r="H16" s="55">
        <v>2</v>
      </c>
      <c r="I16" s="55">
        <v>30</v>
      </c>
      <c r="J16" s="137"/>
      <c r="K16" s="137"/>
      <c r="L16" s="56" t="s">
        <v>151</v>
      </c>
      <c r="M16" s="55">
        <v>2</v>
      </c>
      <c r="N16" s="55">
        <v>30</v>
      </c>
      <c r="O16" s="137"/>
      <c r="P16" s="137"/>
      <c r="Q16" s="57" t="s">
        <v>152</v>
      </c>
      <c r="R16" s="55">
        <v>1</v>
      </c>
      <c r="S16" s="55">
        <v>15</v>
      </c>
      <c r="T16" s="137"/>
      <c r="U16" s="137"/>
      <c r="V16" s="58"/>
      <c r="W16" s="58"/>
      <c r="X16" s="58"/>
      <c r="Y16" s="137"/>
      <c r="Z16" s="137"/>
      <c r="AA16" s="137"/>
      <c r="AB16" s="137"/>
      <c r="AC16" s="50"/>
    </row>
    <row r="17" spans="1:29" ht="75">
      <c r="A17" s="50"/>
      <c r="B17" s="59"/>
      <c r="C17" s="58"/>
      <c r="D17" s="58"/>
      <c r="E17" s="137"/>
      <c r="F17" s="137"/>
      <c r="G17" s="58"/>
      <c r="H17" s="58"/>
      <c r="I17" s="58"/>
      <c r="J17" s="137"/>
      <c r="K17" s="137"/>
      <c r="L17" s="56" t="s">
        <v>153</v>
      </c>
      <c r="M17" s="55">
        <v>3</v>
      </c>
      <c r="N17" s="55">
        <v>45</v>
      </c>
      <c r="O17" s="137"/>
      <c r="P17" s="137"/>
      <c r="Q17" s="57" t="s">
        <v>154</v>
      </c>
      <c r="R17" s="55">
        <v>2</v>
      </c>
      <c r="S17" s="55">
        <v>30</v>
      </c>
      <c r="T17" s="137"/>
      <c r="U17" s="137"/>
      <c r="V17" s="58"/>
      <c r="W17" s="58"/>
      <c r="X17" s="58"/>
      <c r="Y17" s="137"/>
      <c r="Z17" s="137"/>
      <c r="AA17" s="137"/>
      <c r="AB17" s="137"/>
      <c r="AC17" s="50"/>
    </row>
    <row r="18" spans="1:29" ht="75">
      <c r="A18" s="50"/>
      <c r="B18" s="59"/>
      <c r="C18" s="58"/>
      <c r="D18" s="58"/>
      <c r="E18" s="137"/>
      <c r="F18" s="137"/>
      <c r="G18" s="58"/>
      <c r="H18" s="58"/>
      <c r="I18" s="58"/>
      <c r="J18" s="137"/>
      <c r="K18" s="137"/>
      <c r="L18" s="56" t="s">
        <v>155</v>
      </c>
      <c r="M18" s="55">
        <v>3</v>
      </c>
      <c r="N18" s="55">
        <v>45</v>
      </c>
      <c r="O18" s="137"/>
      <c r="P18" s="137"/>
      <c r="Q18" s="57" t="s">
        <v>156</v>
      </c>
      <c r="R18" s="55">
        <v>1</v>
      </c>
      <c r="S18" s="55">
        <v>15</v>
      </c>
      <c r="T18" s="137"/>
      <c r="U18" s="137"/>
      <c r="V18" s="58"/>
      <c r="W18" s="58"/>
      <c r="X18" s="58"/>
      <c r="Y18" s="137"/>
      <c r="Z18" s="137"/>
      <c r="AA18" s="137"/>
      <c r="AB18" s="137"/>
      <c r="AC18" s="50"/>
    </row>
    <row r="19" spans="1:29" ht="75">
      <c r="A19" s="50"/>
      <c r="B19" s="59"/>
      <c r="C19" s="58"/>
      <c r="D19" s="58"/>
      <c r="E19" s="137"/>
      <c r="F19" s="137"/>
      <c r="G19" s="58"/>
      <c r="H19" s="58"/>
      <c r="I19" s="58"/>
      <c r="J19" s="137"/>
      <c r="K19" s="137"/>
      <c r="L19" s="56" t="s">
        <v>157</v>
      </c>
      <c r="M19" s="55">
        <v>3</v>
      </c>
      <c r="N19" s="55">
        <v>45</v>
      </c>
      <c r="O19" s="137"/>
      <c r="P19" s="137"/>
      <c r="Q19" s="57" t="s">
        <v>158</v>
      </c>
      <c r="R19" s="55">
        <v>1</v>
      </c>
      <c r="S19" s="55">
        <v>15</v>
      </c>
      <c r="T19" s="137"/>
      <c r="U19" s="137"/>
      <c r="V19" s="58"/>
      <c r="W19" s="58"/>
      <c r="X19" s="58"/>
      <c r="Y19" s="137"/>
      <c r="Z19" s="137"/>
      <c r="AA19" s="137"/>
      <c r="AB19" s="137"/>
      <c r="AC19" s="50"/>
    </row>
    <row r="20" spans="1:29" ht="56.25">
      <c r="A20" s="50"/>
      <c r="B20" s="59"/>
      <c r="C20" s="58"/>
      <c r="D20" s="58"/>
      <c r="E20" s="137"/>
      <c r="F20" s="137"/>
      <c r="G20" s="58"/>
      <c r="H20" s="58"/>
      <c r="I20" s="58"/>
      <c r="J20" s="137"/>
      <c r="K20" s="137"/>
      <c r="L20" s="56" t="s">
        <v>159</v>
      </c>
      <c r="M20" s="55">
        <v>3</v>
      </c>
      <c r="N20" s="55">
        <v>45</v>
      </c>
      <c r="O20" s="137"/>
      <c r="P20" s="137"/>
      <c r="Q20" s="56"/>
      <c r="R20" s="58"/>
      <c r="S20" s="58"/>
      <c r="T20" s="137"/>
      <c r="U20" s="137"/>
      <c r="V20" s="58"/>
      <c r="W20" s="58"/>
      <c r="X20" s="58"/>
      <c r="Y20" s="137"/>
      <c r="Z20" s="137"/>
      <c r="AA20" s="137"/>
      <c r="AB20" s="137"/>
      <c r="AC20" s="50"/>
    </row>
    <row r="21" spans="1:29" ht="37.5">
      <c r="A21" s="50"/>
      <c r="B21" s="59"/>
      <c r="C21" s="58"/>
      <c r="D21" s="58"/>
      <c r="E21" s="137"/>
      <c r="F21" s="137"/>
      <c r="G21" s="58"/>
      <c r="H21" s="58"/>
      <c r="I21" s="58"/>
      <c r="J21" s="137"/>
      <c r="K21" s="137"/>
      <c r="L21" s="56" t="s">
        <v>160</v>
      </c>
      <c r="M21" s="55">
        <v>3</v>
      </c>
      <c r="N21" s="55">
        <v>45</v>
      </c>
      <c r="O21" s="137"/>
      <c r="P21" s="137"/>
      <c r="Q21" s="58"/>
      <c r="R21" s="58"/>
      <c r="S21" s="58"/>
      <c r="T21" s="137"/>
      <c r="U21" s="137"/>
      <c r="V21" s="58"/>
      <c r="W21" s="58"/>
      <c r="X21" s="58"/>
      <c r="Y21" s="137"/>
      <c r="Z21" s="137"/>
      <c r="AA21" s="137"/>
      <c r="AB21" s="137"/>
      <c r="AC21" s="50"/>
    </row>
    <row r="22" spans="1:29" ht="37.5">
      <c r="A22" s="50"/>
      <c r="B22" s="59"/>
      <c r="C22" s="58"/>
      <c r="D22" s="58"/>
      <c r="E22" s="137"/>
      <c r="F22" s="137"/>
      <c r="G22" s="58"/>
      <c r="H22" s="58"/>
      <c r="I22" s="58"/>
      <c r="J22" s="137"/>
      <c r="K22" s="137"/>
      <c r="L22" s="56" t="s">
        <v>161</v>
      </c>
      <c r="M22" s="55">
        <v>2</v>
      </c>
      <c r="N22" s="55">
        <v>30</v>
      </c>
      <c r="O22" s="137"/>
      <c r="P22" s="137"/>
      <c r="Q22" s="58"/>
      <c r="R22" s="58"/>
      <c r="S22" s="58"/>
      <c r="T22" s="137"/>
      <c r="U22" s="137"/>
      <c r="V22" s="58"/>
      <c r="W22" s="58"/>
      <c r="X22" s="58"/>
      <c r="Y22" s="137"/>
      <c r="Z22" s="137"/>
      <c r="AA22" s="137"/>
      <c r="AB22" s="137"/>
      <c r="AC22" s="50"/>
    </row>
    <row r="23" spans="1:29" ht="131.25">
      <c r="A23" s="50"/>
      <c r="B23" s="59"/>
      <c r="C23" s="58"/>
      <c r="D23" s="58"/>
      <c r="E23" s="137"/>
      <c r="F23" s="137"/>
      <c r="G23" s="58"/>
      <c r="H23" s="58"/>
      <c r="I23" s="58"/>
      <c r="J23" s="137"/>
      <c r="K23" s="137"/>
      <c r="L23" s="56" t="s">
        <v>162</v>
      </c>
      <c r="M23" s="55">
        <v>2</v>
      </c>
      <c r="N23" s="55">
        <v>30</v>
      </c>
      <c r="O23" s="137"/>
      <c r="P23" s="137"/>
      <c r="Q23" s="58"/>
      <c r="R23" s="58"/>
      <c r="S23" s="58"/>
      <c r="T23" s="137"/>
      <c r="U23" s="137"/>
      <c r="V23" s="58"/>
      <c r="W23" s="58"/>
      <c r="X23" s="58"/>
      <c r="Y23" s="137"/>
      <c r="Z23" s="137"/>
      <c r="AA23" s="137"/>
      <c r="AB23" s="137"/>
      <c r="AC23" s="50"/>
    </row>
    <row r="24" spans="1:29" ht="93.75">
      <c r="A24" s="50"/>
      <c r="B24" s="59"/>
      <c r="C24" s="58"/>
      <c r="D24" s="58"/>
      <c r="E24" s="138"/>
      <c r="F24" s="138"/>
      <c r="G24" s="58"/>
      <c r="H24" s="58"/>
      <c r="I24" s="58"/>
      <c r="J24" s="138"/>
      <c r="K24" s="138"/>
      <c r="L24" s="56" t="s">
        <v>163</v>
      </c>
      <c r="M24" s="55">
        <v>1</v>
      </c>
      <c r="N24" s="58"/>
      <c r="O24" s="138"/>
      <c r="P24" s="138"/>
      <c r="Q24" s="58"/>
      <c r="R24" s="58"/>
      <c r="S24" s="58"/>
      <c r="T24" s="138"/>
      <c r="U24" s="138"/>
      <c r="V24" s="58"/>
      <c r="W24" s="58"/>
      <c r="X24" s="58"/>
      <c r="Y24" s="138"/>
      <c r="Z24" s="138"/>
      <c r="AA24" s="138"/>
      <c r="AB24" s="138"/>
      <c r="AC24" s="50"/>
    </row>
    <row r="25" spans="1:29" ht="18.75">
      <c r="A25" s="50"/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  <c r="AB25" s="50"/>
      <c r="AC25" s="50"/>
    </row>
    <row r="26" spans="1:29" ht="18.75">
      <c r="A26" s="50"/>
      <c r="B26" s="50"/>
      <c r="C26" s="50"/>
      <c r="D26" s="50"/>
      <c r="E26" s="50"/>
      <c r="F26" s="50"/>
      <c r="G26" s="50"/>
      <c r="H26" s="50"/>
      <c r="I26" s="50"/>
      <c r="J26" s="50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50"/>
      <c r="W26" s="50"/>
      <c r="X26" s="50"/>
      <c r="Y26" s="50"/>
      <c r="Z26" s="50"/>
      <c r="AA26" s="50"/>
      <c r="AB26" s="50"/>
      <c r="AC26" s="50"/>
    </row>
    <row r="27" spans="1:29" ht="18.75">
      <c r="A27" s="50"/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  <c r="AB27" s="50"/>
      <c r="AC27" s="50"/>
    </row>
    <row r="28" spans="1:29" ht="27.75">
      <c r="A28" s="95"/>
      <c r="B28" s="96" t="s">
        <v>101</v>
      </c>
      <c r="C28" s="95"/>
      <c r="D28" s="95"/>
      <c r="E28" s="95"/>
      <c r="F28" s="95"/>
      <c r="G28" s="95"/>
      <c r="H28" s="95"/>
      <c r="I28" s="95"/>
      <c r="J28" s="95"/>
      <c r="K28" s="95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128" t="s">
        <v>102</v>
      </c>
      <c r="W28" s="129"/>
      <c r="X28" s="129"/>
      <c r="Y28" s="129"/>
      <c r="Z28" s="129"/>
      <c r="AA28" s="129"/>
      <c r="AB28" s="129"/>
      <c r="AC28" s="50"/>
    </row>
    <row r="29" spans="1:29" ht="18.75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</row>
    <row r="30" spans="1:29" ht="18.75">
      <c r="A30" s="50"/>
      <c r="B30" s="50"/>
      <c r="C30" s="50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</row>
  </sheetData>
  <mergeCells count="23">
    <mergeCell ref="P9:P24"/>
    <mergeCell ref="E9:E24"/>
    <mergeCell ref="F9:F24"/>
    <mergeCell ref="J9:J24"/>
    <mergeCell ref="K9:K24"/>
    <mergeCell ref="O9:O24"/>
    <mergeCell ref="V28:AB28"/>
    <mergeCell ref="T9:T24"/>
    <mergeCell ref="U9:U24"/>
    <mergeCell ref="Y9:Y24"/>
    <mergeCell ref="Z9:Z24"/>
    <mergeCell ref="AA9:AA24"/>
    <mergeCell ref="AB9:AB24"/>
    <mergeCell ref="W2:Z2"/>
    <mergeCell ref="W3:AB3"/>
    <mergeCell ref="W4:Z4"/>
    <mergeCell ref="A5:Z5"/>
    <mergeCell ref="B7:F7"/>
    <mergeCell ref="G7:K7"/>
    <mergeCell ref="L7:P7"/>
    <mergeCell ref="Q7:U7"/>
    <mergeCell ref="V7:Z7"/>
    <mergeCell ref="AA7:AB7"/>
  </mergeCells>
  <pageMargins left="0.7" right="0.7" top="0.75" bottom="0.75" header="0.3" footer="0.3"/>
  <pageSetup paperSize="9" scale="51" fitToHeight="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I40"/>
  <sheetViews>
    <sheetView topLeftCell="K31" workbookViewId="0">
      <selection sqref="A1:AJ45"/>
    </sheetView>
  </sheetViews>
  <sheetFormatPr defaultRowHeight="15"/>
  <cols>
    <col min="1" max="1" width="31.5703125" customWidth="1"/>
  </cols>
  <sheetData>
    <row r="2" spans="1:35">
      <c r="AD2" s="107" t="s">
        <v>212</v>
      </c>
      <c r="AE2" s="107"/>
      <c r="AF2" s="107"/>
      <c r="AG2" s="107"/>
      <c r="AH2" s="107"/>
    </row>
    <row r="3" spans="1:35">
      <c r="AD3" s="107" t="s">
        <v>96</v>
      </c>
      <c r="AE3" s="107"/>
      <c r="AF3" s="107"/>
      <c r="AG3" s="107"/>
      <c r="AH3" s="107"/>
    </row>
    <row r="4" spans="1:35">
      <c r="AD4" s="107" t="s">
        <v>211</v>
      </c>
      <c r="AE4" s="107"/>
      <c r="AF4" s="107"/>
      <c r="AG4" s="107"/>
      <c r="AH4" s="107"/>
    </row>
    <row r="5" spans="1:35" ht="18.75" customHeight="1">
      <c r="A5" s="62"/>
      <c r="B5" s="144" t="s">
        <v>169</v>
      </c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44"/>
      <c r="Y5" s="144"/>
      <c r="Z5" s="144"/>
      <c r="AA5" s="144"/>
      <c r="AB5" s="144"/>
      <c r="AC5" s="144"/>
      <c r="AD5" s="144"/>
      <c r="AE5" s="50"/>
      <c r="AF5" s="62"/>
      <c r="AG5" s="62"/>
      <c r="AH5" s="62"/>
      <c r="AI5" s="62"/>
    </row>
    <row r="6" spans="1:35" ht="27">
      <c r="A6" s="62"/>
      <c r="B6" s="122" t="s">
        <v>170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50"/>
      <c r="AF6" s="62"/>
      <c r="AG6" s="62"/>
      <c r="AH6" s="62"/>
      <c r="AI6" s="62"/>
    </row>
    <row r="7" spans="1:35" ht="18.75">
      <c r="A7" s="64"/>
      <c r="B7" s="64"/>
      <c r="C7" s="64"/>
      <c r="D7" s="64"/>
      <c r="E7" s="64"/>
      <c r="F7" s="65"/>
      <c r="G7" s="65"/>
      <c r="H7" s="65"/>
      <c r="I7" s="65"/>
      <c r="J7" s="65"/>
      <c r="K7" s="65"/>
      <c r="L7" s="65"/>
      <c r="M7" s="65"/>
      <c r="N7" s="65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5"/>
      <c r="AA7" s="65"/>
      <c r="AB7" s="65"/>
      <c r="AC7" s="64"/>
      <c r="AD7" s="64"/>
      <c r="AE7" s="64"/>
      <c r="AF7" s="64"/>
      <c r="AG7" s="64"/>
      <c r="AH7" s="64"/>
      <c r="AI7" s="64"/>
    </row>
    <row r="8" spans="1:35" ht="18.75" customHeight="1">
      <c r="A8" s="145" t="s">
        <v>171</v>
      </c>
      <c r="B8" s="148" t="s">
        <v>172</v>
      </c>
      <c r="C8" s="149"/>
      <c r="D8" s="149"/>
      <c r="E8" s="150"/>
      <c r="F8" s="154" t="s">
        <v>173</v>
      </c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55"/>
      <c r="V8" s="155"/>
      <c r="W8" s="155"/>
      <c r="X8" s="155"/>
      <c r="Y8" s="155"/>
      <c r="Z8" s="155"/>
      <c r="AA8" s="155"/>
      <c r="AB8" s="155"/>
      <c r="AC8" s="155"/>
      <c r="AD8" s="155"/>
      <c r="AE8" s="155"/>
      <c r="AF8" s="155"/>
      <c r="AG8" s="155"/>
      <c r="AH8" s="155"/>
      <c r="AI8" s="156"/>
    </row>
    <row r="9" spans="1:35" ht="18.75">
      <c r="A9" s="146"/>
      <c r="B9" s="151"/>
      <c r="C9" s="152"/>
      <c r="D9" s="152"/>
      <c r="E9" s="153"/>
      <c r="F9" s="148" t="s">
        <v>174</v>
      </c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49"/>
      <c r="AE9" s="149"/>
      <c r="AF9" s="149"/>
      <c r="AG9" s="150"/>
      <c r="AH9" s="157" t="s">
        <v>175</v>
      </c>
      <c r="AI9" s="158"/>
    </row>
    <row r="10" spans="1:35" ht="18.75" customHeight="1">
      <c r="A10" s="146"/>
      <c r="B10" s="159" t="s">
        <v>119</v>
      </c>
      <c r="C10" s="159" t="s">
        <v>120</v>
      </c>
      <c r="D10" s="161" t="s">
        <v>176</v>
      </c>
      <c r="E10" s="162"/>
      <c r="F10" s="163" t="s">
        <v>119</v>
      </c>
      <c r="G10" s="165" t="s">
        <v>120</v>
      </c>
      <c r="H10" s="167" t="s">
        <v>177</v>
      </c>
      <c r="I10" s="167"/>
      <c r="J10" s="167"/>
      <c r="K10" s="167"/>
      <c r="L10" s="168"/>
      <c r="M10" s="140" t="s">
        <v>178</v>
      </c>
      <c r="N10" s="141"/>
      <c r="O10" s="141"/>
      <c r="P10" s="141"/>
      <c r="Q10" s="142"/>
      <c r="R10" s="143" t="s">
        <v>179</v>
      </c>
      <c r="S10" s="141"/>
      <c r="T10" s="141"/>
      <c r="U10" s="141"/>
      <c r="V10" s="142"/>
      <c r="W10" s="143" t="s">
        <v>180</v>
      </c>
      <c r="X10" s="141"/>
      <c r="Y10" s="141"/>
      <c r="Z10" s="141"/>
      <c r="AA10" s="141"/>
      <c r="AB10" s="142"/>
      <c r="AC10" s="161" t="s">
        <v>181</v>
      </c>
      <c r="AD10" s="169"/>
      <c r="AE10" s="169"/>
      <c r="AF10" s="169"/>
      <c r="AG10" s="162"/>
      <c r="AH10" s="170" t="s">
        <v>182</v>
      </c>
      <c r="AI10" s="171"/>
    </row>
    <row r="11" spans="1:35" ht="93.75">
      <c r="A11" s="147"/>
      <c r="B11" s="160"/>
      <c r="C11" s="160"/>
      <c r="D11" s="66" t="s">
        <v>117</v>
      </c>
      <c r="E11" s="67" t="s">
        <v>183</v>
      </c>
      <c r="F11" s="164"/>
      <c r="G11" s="166"/>
      <c r="H11" s="68" t="s">
        <v>184</v>
      </c>
      <c r="I11" s="68" t="s">
        <v>185</v>
      </c>
      <c r="J11" s="68" t="s">
        <v>186</v>
      </c>
      <c r="K11" s="68" t="s">
        <v>119</v>
      </c>
      <c r="L11" s="68" t="s">
        <v>120</v>
      </c>
      <c r="M11" s="68" t="s">
        <v>184</v>
      </c>
      <c r="N11" s="68" t="s">
        <v>185</v>
      </c>
      <c r="O11" s="68" t="s">
        <v>186</v>
      </c>
      <c r="P11" s="68" t="s">
        <v>119</v>
      </c>
      <c r="Q11" s="68" t="s">
        <v>120</v>
      </c>
      <c r="R11" s="68" t="s">
        <v>184</v>
      </c>
      <c r="S11" s="68" t="s">
        <v>185</v>
      </c>
      <c r="T11" s="68" t="s">
        <v>186</v>
      </c>
      <c r="U11" s="68" t="s">
        <v>119</v>
      </c>
      <c r="V11" s="68" t="s">
        <v>120</v>
      </c>
      <c r="W11" s="68" t="s">
        <v>184</v>
      </c>
      <c r="X11" s="68" t="s">
        <v>185</v>
      </c>
      <c r="Y11" s="68" t="s">
        <v>187</v>
      </c>
      <c r="Z11" s="68" t="s">
        <v>188</v>
      </c>
      <c r="AA11" s="68" t="s">
        <v>119</v>
      </c>
      <c r="AB11" s="68" t="s">
        <v>120</v>
      </c>
      <c r="AC11" s="66" t="s">
        <v>189</v>
      </c>
      <c r="AD11" s="66" t="s">
        <v>190</v>
      </c>
      <c r="AE11" s="66" t="s">
        <v>191</v>
      </c>
      <c r="AF11" s="66" t="s">
        <v>119</v>
      </c>
      <c r="AG11" s="66" t="s">
        <v>120</v>
      </c>
      <c r="AH11" s="69" t="s">
        <v>117</v>
      </c>
      <c r="AI11" s="69" t="s">
        <v>183</v>
      </c>
    </row>
    <row r="12" spans="1:35" ht="82.5" customHeight="1">
      <c r="A12" s="70" t="s">
        <v>192</v>
      </c>
      <c r="B12" s="71">
        <v>11</v>
      </c>
      <c r="C12" s="71">
        <v>182</v>
      </c>
      <c r="D12" s="71">
        <v>3</v>
      </c>
      <c r="E12" s="71">
        <v>43</v>
      </c>
      <c r="F12" s="72">
        <f>P12+U12+AA12+K12+AF12</f>
        <v>11</v>
      </c>
      <c r="G12" s="72">
        <f>Q12+V12+AB12+L12+AG12</f>
        <v>182</v>
      </c>
      <c r="H12" s="72">
        <v>14</v>
      </c>
      <c r="I12" s="72">
        <v>16</v>
      </c>
      <c r="J12" s="73"/>
      <c r="K12" s="72">
        <v>2</v>
      </c>
      <c r="L12" s="72">
        <f t="shared" ref="L12:L31" si="0">SUM(H12,I12)</f>
        <v>30</v>
      </c>
      <c r="M12" s="72">
        <v>30</v>
      </c>
      <c r="N12" s="72"/>
      <c r="O12" s="72"/>
      <c r="P12" s="72">
        <v>1</v>
      </c>
      <c r="Q12" s="72">
        <f t="shared" ref="Q12:Q32" si="1">M12+N12+O12</f>
        <v>30</v>
      </c>
      <c r="R12" s="72">
        <v>19</v>
      </c>
      <c r="S12" s="72">
        <v>20</v>
      </c>
      <c r="T12" s="72">
        <v>19</v>
      </c>
      <c r="U12" s="72">
        <v>3</v>
      </c>
      <c r="V12" s="72">
        <f t="shared" ref="V12:V32" si="2">R12+S12+T12</f>
        <v>58</v>
      </c>
      <c r="W12" s="72">
        <v>17</v>
      </c>
      <c r="X12" s="72">
        <v>16</v>
      </c>
      <c r="Y12" s="72"/>
      <c r="Z12" s="72">
        <v>19</v>
      </c>
      <c r="AA12" s="72">
        <v>3</v>
      </c>
      <c r="AB12" s="72">
        <f t="shared" ref="AB12:AB29" si="3">W12+X12+Y12+Z12</f>
        <v>52</v>
      </c>
      <c r="AC12" s="71"/>
      <c r="AD12" s="71">
        <v>12</v>
      </c>
      <c r="AE12" s="71">
        <v>12</v>
      </c>
      <c r="AF12" s="71">
        <v>2</v>
      </c>
      <c r="AG12" s="71">
        <f>AC12+AD12</f>
        <v>12</v>
      </c>
      <c r="AH12" s="71"/>
      <c r="AI12" s="71"/>
    </row>
    <row r="13" spans="1:35" ht="71.25" customHeight="1">
      <c r="A13" s="70" t="s">
        <v>193</v>
      </c>
      <c r="B13" s="71">
        <v>7</v>
      </c>
      <c r="C13" s="71">
        <v>127</v>
      </c>
      <c r="D13" s="71"/>
      <c r="E13" s="71"/>
      <c r="F13" s="72">
        <f t="shared" ref="F13:F28" si="4">P13+U13+AA13+K13</f>
        <v>7</v>
      </c>
      <c r="G13" s="72">
        <f t="shared" ref="G13:G28" si="5">Q13+V13+AB13+L13+AG13</f>
        <v>127</v>
      </c>
      <c r="H13" s="72">
        <v>11</v>
      </c>
      <c r="I13" s="72"/>
      <c r="J13" s="72"/>
      <c r="K13" s="72">
        <v>1</v>
      </c>
      <c r="L13" s="74">
        <f t="shared" si="0"/>
        <v>11</v>
      </c>
      <c r="M13" s="72">
        <v>16</v>
      </c>
      <c r="N13" s="72">
        <v>16</v>
      </c>
      <c r="O13" s="72"/>
      <c r="P13" s="72">
        <v>2</v>
      </c>
      <c r="Q13" s="74">
        <f t="shared" si="1"/>
        <v>32</v>
      </c>
      <c r="R13" s="72">
        <v>20</v>
      </c>
      <c r="S13" s="72">
        <v>16</v>
      </c>
      <c r="T13" s="73"/>
      <c r="U13" s="72">
        <v>2</v>
      </c>
      <c r="V13" s="72">
        <f t="shared" si="2"/>
        <v>36</v>
      </c>
      <c r="W13" s="72">
        <v>24</v>
      </c>
      <c r="X13" s="72">
        <v>24</v>
      </c>
      <c r="Y13" s="73"/>
      <c r="Z13" s="73"/>
      <c r="AA13" s="72">
        <v>2</v>
      </c>
      <c r="AB13" s="72">
        <f t="shared" si="3"/>
        <v>48</v>
      </c>
      <c r="AC13" s="71"/>
      <c r="AD13" s="71"/>
      <c r="AE13" s="71"/>
      <c r="AF13" s="71"/>
      <c r="AG13" s="71">
        <f t="shared" ref="AG13:AG31" si="6">AC13+AD13</f>
        <v>0</v>
      </c>
      <c r="AH13" s="71"/>
      <c r="AI13" s="71"/>
    </row>
    <row r="14" spans="1:35" ht="74.25" customHeight="1">
      <c r="A14" s="70" t="s">
        <v>194</v>
      </c>
      <c r="B14" s="71">
        <v>6</v>
      </c>
      <c r="C14" s="71">
        <v>89</v>
      </c>
      <c r="D14" s="71"/>
      <c r="E14" s="71"/>
      <c r="F14" s="72">
        <f t="shared" si="4"/>
        <v>6</v>
      </c>
      <c r="G14" s="72">
        <f t="shared" si="5"/>
        <v>89</v>
      </c>
      <c r="H14" s="72">
        <v>12</v>
      </c>
      <c r="I14" s="73"/>
      <c r="J14" s="73"/>
      <c r="K14" s="72">
        <v>1</v>
      </c>
      <c r="L14" s="74">
        <f t="shared" si="0"/>
        <v>12</v>
      </c>
      <c r="M14" s="72">
        <v>12</v>
      </c>
      <c r="N14" s="72">
        <v>15</v>
      </c>
      <c r="O14" s="73"/>
      <c r="P14" s="72">
        <v>2</v>
      </c>
      <c r="Q14" s="72">
        <f t="shared" si="1"/>
        <v>27</v>
      </c>
      <c r="R14" s="72">
        <v>15</v>
      </c>
      <c r="S14" s="72">
        <v>15</v>
      </c>
      <c r="T14" s="73"/>
      <c r="U14" s="72">
        <v>2</v>
      </c>
      <c r="V14" s="72">
        <f t="shared" si="2"/>
        <v>30</v>
      </c>
      <c r="W14" s="72">
        <v>20</v>
      </c>
      <c r="X14" s="73"/>
      <c r="Y14" s="73"/>
      <c r="Z14" s="73"/>
      <c r="AA14" s="72">
        <v>1</v>
      </c>
      <c r="AB14" s="72">
        <f t="shared" si="3"/>
        <v>20</v>
      </c>
      <c r="AC14" s="75"/>
      <c r="AD14" s="75"/>
      <c r="AE14" s="75"/>
      <c r="AF14" s="71"/>
      <c r="AG14" s="71">
        <f t="shared" si="6"/>
        <v>0</v>
      </c>
      <c r="AH14" s="71"/>
      <c r="AI14" s="71"/>
    </row>
    <row r="15" spans="1:35" ht="73.5" customHeight="1">
      <c r="A15" s="76" t="s">
        <v>195</v>
      </c>
      <c r="B15" s="71">
        <v>7</v>
      </c>
      <c r="C15" s="71">
        <v>115</v>
      </c>
      <c r="D15" s="71"/>
      <c r="E15" s="71"/>
      <c r="F15" s="72">
        <f t="shared" si="4"/>
        <v>7</v>
      </c>
      <c r="G15" s="72">
        <f t="shared" si="5"/>
        <v>115</v>
      </c>
      <c r="H15" s="72">
        <v>13</v>
      </c>
      <c r="I15" s="72">
        <v>11</v>
      </c>
      <c r="J15" s="72"/>
      <c r="K15" s="72">
        <v>2</v>
      </c>
      <c r="L15" s="72">
        <f t="shared" si="0"/>
        <v>24</v>
      </c>
      <c r="M15" s="72">
        <v>23</v>
      </c>
      <c r="N15" s="72"/>
      <c r="O15" s="72"/>
      <c r="P15" s="72">
        <v>1</v>
      </c>
      <c r="Q15" s="72">
        <f t="shared" si="1"/>
        <v>23</v>
      </c>
      <c r="R15" s="72">
        <v>13</v>
      </c>
      <c r="S15" s="72">
        <v>17</v>
      </c>
      <c r="T15" s="72"/>
      <c r="U15" s="72">
        <v>2</v>
      </c>
      <c r="V15" s="72">
        <f t="shared" si="2"/>
        <v>30</v>
      </c>
      <c r="W15" s="72">
        <v>22</v>
      </c>
      <c r="X15" s="72">
        <v>16</v>
      </c>
      <c r="Y15" s="72"/>
      <c r="Z15" s="72"/>
      <c r="AA15" s="72">
        <v>2</v>
      </c>
      <c r="AB15" s="74">
        <f t="shared" si="3"/>
        <v>38</v>
      </c>
      <c r="AC15" s="71"/>
      <c r="AD15" s="71"/>
      <c r="AE15" s="71"/>
      <c r="AF15" s="71"/>
      <c r="AG15" s="71">
        <f t="shared" si="6"/>
        <v>0</v>
      </c>
      <c r="AH15" s="71"/>
      <c r="AI15" s="71"/>
    </row>
    <row r="16" spans="1:35" ht="68.25" customHeight="1">
      <c r="A16" s="76" t="s">
        <v>196</v>
      </c>
      <c r="B16" s="71">
        <v>4</v>
      </c>
      <c r="C16" s="71">
        <v>96</v>
      </c>
      <c r="D16" s="71"/>
      <c r="E16" s="71"/>
      <c r="F16" s="72">
        <f t="shared" si="4"/>
        <v>4</v>
      </c>
      <c r="G16" s="72">
        <f t="shared" si="5"/>
        <v>96</v>
      </c>
      <c r="H16" s="72">
        <v>24</v>
      </c>
      <c r="I16" s="72"/>
      <c r="J16" s="72"/>
      <c r="K16" s="72">
        <v>1</v>
      </c>
      <c r="L16" s="72">
        <f t="shared" si="0"/>
        <v>24</v>
      </c>
      <c r="M16" s="72">
        <v>25</v>
      </c>
      <c r="N16" s="72"/>
      <c r="O16" s="72"/>
      <c r="P16" s="72">
        <v>1</v>
      </c>
      <c r="Q16" s="72">
        <f t="shared" si="1"/>
        <v>25</v>
      </c>
      <c r="R16" s="72">
        <v>21</v>
      </c>
      <c r="S16" s="72"/>
      <c r="T16" s="72"/>
      <c r="U16" s="72">
        <v>1</v>
      </c>
      <c r="V16" s="72">
        <f t="shared" si="2"/>
        <v>21</v>
      </c>
      <c r="W16" s="72">
        <v>26</v>
      </c>
      <c r="X16" s="72"/>
      <c r="Y16" s="72"/>
      <c r="Z16" s="72"/>
      <c r="AA16" s="72">
        <v>1</v>
      </c>
      <c r="AB16" s="72">
        <f t="shared" si="3"/>
        <v>26</v>
      </c>
      <c r="AC16" s="75"/>
      <c r="AD16" s="75"/>
      <c r="AE16" s="75"/>
      <c r="AF16" s="71"/>
      <c r="AG16" s="71">
        <f t="shared" si="6"/>
        <v>0</v>
      </c>
      <c r="AH16" s="71"/>
      <c r="AI16" s="71"/>
    </row>
    <row r="17" spans="1:35" ht="69" customHeight="1">
      <c r="A17" s="76" t="s">
        <v>197</v>
      </c>
      <c r="B17" s="71">
        <v>6</v>
      </c>
      <c r="C17" s="71">
        <v>118</v>
      </c>
      <c r="D17" s="71"/>
      <c r="E17" s="71"/>
      <c r="F17" s="72">
        <f t="shared" si="4"/>
        <v>6</v>
      </c>
      <c r="G17" s="72">
        <f t="shared" si="5"/>
        <v>118</v>
      </c>
      <c r="H17" s="72">
        <v>19</v>
      </c>
      <c r="I17" s="72"/>
      <c r="J17" s="72"/>
      <c r="K17" s="72">
        <v>1</v>
      </c>
      <c r="L17" s="72">
        <f t="shared" si="0"/>
        <v>19</v>
      </c>
      <c r="M17" s="72">
        <v>20</v>
      </c>
      <c r="N17" s="73"/>
      <c r="O17" s="73"/>
      <c r="P17" s="72">
        <v>1</v>
      </c>
      <c r="Q17" s="72">
        <f t="shared" si="1"/>
        <v>20</v>
      </c>
      <c r="R17" s="72">
        <v>19</v>
      </c>
      <c r="S17" s="72">
        <v>22</v>
      </c>
      <c r="T17" s="72"/>
      <c r="U17" s="72">
        <v>2</v>
      </c>
      <c r="V17" s="72">
        <f t="shared" si="2"/>
        <v>41</v>
      </c>
      <c r="W17" s="72">
        <v>18</v>
      </c>
      <c r="X17" s="72">
        <v>20</v>
      </c>
      <c r="Y17" s="72"/>
      <c r="Z17" s="72"/>
      <c r="AA17" s="72">
        <v>2</v>
      </c>
      <c r="AB17" s="72">
        <f t="shared" si="3"/>
        <v>38</v>
      </c>
      <c r="AC17" s="75"/>
      <c r="AD17" s="75"/>
      <c r="AE17" s="75"/>
      <c r="AF17" s="71"/>
      <c r="AG17" s="71">
        <f t="shared" si="6"/>
        <v>0</v>
      </c>
      <c r="AH17" s="71"/>
      <c r="AI17" s="71"/>
    </row>
    <row r="18" spans="1:35" ht="66" customHeight="1">
      <c r="A18" s="70" t="s">
        <v>198</v>
      </c>
      <c r="B18" s="71">
        <v>6</v>
      </c>
      <c r="C18" s="71">
        <v>117</v>
      </c>
      <c r="D18" s="71"/>
      <c r="E18" s="71"/>
      <c r="F18" s="72">
        <f t="shared" si="4"/>
        <v>6</v>
      </c>
      <c r="G18" s="72">
        <f t="shared" si="5"/>
        <v>117</v>
      </c>
      <c r="H18" s="72">
        <v>11</v>
      </c>
      <c r="I18" s="72">
        <v>11</v>
      </c>
      <c r="J18" s="72"/>
      <c r="K18" s="72">
        <v>2</v>
      </c>
      <c r="L18" s="72">
        <f t="shared" si="0"/>
        <v>22</v>
      </c>
      <c r="M18" s="72">
        <v>20</v>
      </c>
      <c r="N18" s="72">
        <v>19</v>
      </c>
      <c r="O18" s="72"/>
      <c r="P18" s="72">
        <v>2</v>
      </c>
      <c r="Q18" s="72">
        <f t="shared" si="1"/>
        <v>39</v>
      </c>
      <c r="R18" s="72">
        <v>25</v>
      </c>
      <c r="S18" s="72"/>
      <c r="T18" s="72"/>
      <c r="U18" s="72">
        <v>1</v>
      </c>
      <c r="V18" s="72">
        <f t="shared" si="2"/>
        <v>25</v>
      </c>
      <c r="W18" s="72">
        <v>31</v>
      </c>
      <c r="X18" s="72"/>
      <c r="Y18" s="72"/>
      <c r="Z18" s="72"/>
      <c r="AA18" s="72">
        <v>1</v>
      </c>
      <c r="AB18" s="72">
        <f t="shared" si="3"/>
        <v>31</v>
      </c>
      <c r="AC18" s="71"/>
      <c r="AD18" s="71"/>
      <c r="AE18" s="71"/>
      <c r="AF18" s="71"/>
      <c r="AG18" s="71">
        <f t="shared" si="6"/>
        <v>0</v>
      </c>
      <c r="AH18" s="71"/>
      <c r="AI18" s="71"/>
    </row>
    <row r="19" spans="1:35" ht="75.75" customHeight="1">
      <c r="A19" s="70" t="s">
        <v>199</v>
      </c>
      <c r="B19" s="71">
        <v>8</v>
      </c>
      <c r="C19" s="71">
        <v>142</v>
      </c>
      <c r="D19" s="71"/>
      <c r="E19" s="71"/>
      <c r="F19" s="72">
        <f t="shared" si="4"/>
        <v>8</v>
      </c>
      <c r="G19" s="72">
        <f t="shared" si="5"/>
        <v>142</v>
      </c>
      <c r="H19" s="72">
        <v>18</v>
      </c>
      <c r="I19" s="72"/>
      <c r="J19" s="72"/>
      <c r="K19" s="72">
        <v>1</v>
      </c>
      <c r="L19" s="72">
        <f t="shared" si="0"/>
        <v>18</v>
      </c>
      <c r="M19" s="72">
        <v>16</v>
      </c>
      <c r="N19" s="72">
        <v>13</v>
      </c>
      <c r="O19" s="72"/>
      <c r="P19" s="72">
        <v>2</v>
      </c>
      <c r="Q19" s="72">
        <f t="shared" si="1"/>
        <v>29</v>
      </c>
      <c r="R19" s="72">
        <v>18</v>
      </c>
      <c r="S19" s="72">
        <v>18</v>
      </c>
      <c r="T19" s="72"/>
      <c r="U19" s="72">
        <v>2</v>
      </c>
      <c r="V19" s="72">
        <f t="shared" si="2"/>
        <v>36</v>
      </c>
      <c r="W19" s="72">
        <v>20</v>
      </c>
      <c r="X19" s="72">
        <v>20</v>
      </c>
      <c r="Y19" s="72">
        <v>19</v>
      </c>
      <c r="Z19" s="72"/>
      <c r="AA19" s="72">
        <v>3</v>
      </c>
      <c r="AB19" s="72">
        <f t="shared" si="3"/>
        <v>59</v>
      </c>
      <c r="AC19" s="71"/>
      <c r="AD19" s="71"/>
      <c r="AE19" s="71"/>
      <c r="AF19" s="71"/>
      <c r="AG19" s="71">
        <f t="shared" si="6"/>
        <v>0</v>
      </c>
      <c r="AH19" s="71"/>
      <c r="AI19" s="71"/>
    </row>
    <row r="20" spans="1:35" ht="66.75" customHeight="1">
      <c r="A20" s="70" t="s">
        <v>200</v>
      </c>
      <c r="B20" s="71">
        <v>6</v>
      </c>
      <c r="C20" s="71">
        <v>100</v>
      </c>
      <c r="D20" s="71"/>
      <c r="E20" s="71"/>
      <c r="F20" s="74">
        <f t="shared" si="4"/>
        <v>6</v>
      </c>
      <c r="G20" s="72">
        <f t="shared" si="5"/>
        <v>100</v>
      </c>
      <c r="H20" s="72">
        <v>10</v>
      </c>
      <c r="I20" s="72"/>
      <c r="J20" s="72"/>
      <c r="K20" s="72">
        <v>1</v>
      </c>
      <c r="L20" s="72">
        <f t="shared" si="0"/>
        <v>10</v>
      </c>
      <c r="M20" s="72">
        <v>16</v>
      </c>
      <c r="N20" s="72"/>
      <c r="O20" s="72"/>
      <c r="P20" s="72">
        <v>1</v>
      </c>
      <c r="Q20" s="72">
        <f t="shared" si="1"/>
        <v>16</v>
      </c>
      <c r="R20" s="72">
        <v>19</v>
      </c>
      <c r="S20" s="72">
        <v>18</v>
      </c>
      <c r="T20" s="72"/>
      <c r="U20" s="72">
        <v>2</v>
      </c>
      <c r="V20" s="72">
        <f t="shared" si="2"/>
        <v>37</v>
      </c>
      <c r="W20" s="72">
        <v>18</v>
      </c>
      <c r="X20" s="72">
        <v>19</v>
      </c>
      <c r="Y20" s="72"/>
      <c r="Z20" s="72"/>
      <c r="AA20" s="72">
        <v>2</v>
      </c>
      <c r="AB20" s="72">
        <f t="shared" si="3"/>
        <v>37</v>
      </c>
      <c r="AC20" s="71"/>
      <c r="AD20" s="71"/>
      <c r="AE20" s="71"/>
      <c r="AF20" s="71"/>
      <c r="AG20" s="71">
        <f t="shared" si="6"/>
        <v>0</v>
      </c>
      <c r="AH20" s="71"/>
      <c r="AI20" s="71"/>
    </row>
    <row r="21" spans="1:35" ht="70.5" customHeight="1">
      <c r="A21" s="70" t="s">
        <v>201</v>
      </c>
      <c r="B21" s="71">
        <v>2</v>
      </c>
      <c r="C21" s="71">
        <v>42</v>
      </c>
      <c r="D21" s="71"/>
      <c r="E21" s="71"/>
      <c r="F21" s="72">
        <f t="shared" si="4"/>
        <v>2</v>
      </c>
      <c r="G21" s="72">
        <f t="shared" si="5"/>
        <v>42</v>
      </c>
      <c r="H21" s="72"/>
      <c r="I21" s="72"/>
      <c r="J21" s="72"/>
      <c r="K21" s="72"/>
      <c r="L21" s="72">
        <f t="shared" si="0"/>
        <v>0</v>
      </c>
      <c r="M21" s="72">
        <v>21</v>
      </c>
      <c r="N21" s="72"/>
      <c r="O21" s="72"/>
      <c r="P21" s="72">
        <v>1</v>
      </c>
      <c r="Q21" s="72">
        <f t="shared" si="1"/>
        <v>21</v>
      </c>
      <c r="R21" s="72"/>
      <c r="S21" s="72"/>
      <c r="T21" s="72"/>
      <c r="U21" s="72"/>
      <c r="V21" s="72">
        <f t="shared" si="2"/>
        <v>0</v>
      </c>
      <c r="W21" s="72">
        <v>21</v>
      </c>
      <c r="X21" s="72"/>
      <c r="Y21" s="72"/>
      <c r="Z21" s="72"/>
      <c r="AA21" s="72">
        <v>1</v>
      </c>
      <c r="AB21" s="72">
        <f t="shared" si="3"/>
        <v>21</v>
      </c>
      <c r="AC21" s="75"/>
      <c r="AD21" s="75"/>
      <c r="AE21" s="75"/>
      <c r="AF21" s="71"/>
      <c r="AG21" s="71">
        <f t="shared" si="6"/>
        <v>0</v>
      </c>
      <c r="AH21" s="71"/>
      <c r="AI21" s="71"/>
    </row>
    <row r="22" spans="1:35" ht="69" customHeight="1">
      <c r="A22" s="70" t="s">
        <v>202</v>
      </c>
      <c r="B22" s="71">
        <v>11</v>
      </c>
      <c r="C22" s="71">
        <v>199</v>
      </c>
      <c r="D22" s="71"/>
      <c r="E22" s="71"/>
      <c r="F22" s="72">
        <f t="shared" si="4"/>
        <v>11</v>
      </c>
      <c r="G22" s="72">
        <f t="shared" si="5"/>
        <v>199</v>
      </c>
      <c r="H22" s="72">
        <v>14</v>
      </c>
      <c r="I22" s="72">
        <v>15</v>
      </c>
      <c r="J22" s="72">
        <v>15</v>
      </c>
      <c r="K22" s="72">
        <v>3</v>
      </c>
      <c r="L22" s="72">
        <f>SUM(H22:J22)</f>
        <v>44</v>
      </c>
      <c r="M22" s="72">
        <v>20</v>
      </c>
      <c r="N22" s="72">
        <v>20</v>
      </c>
      <c r="O22" s="72">
        <v>19</v>
      </c>
      <c r="P22" s="74">
        <v>3</v>
      </c>
      <c r="Q22" s="72">
        <f t="shared" si="1"/>
        <v>59</v>
      </c>
      <c r="R22" s="72">
        <v>23</v>
      </c>
      <c r="S22" s="72">
        <v>20</v>
      </c>
      <c r="T22" s="72">
        <v>21</v>
      </c>
      <c r="U22" s="72">
        <v>3</v>
      </c>
      <c r="V22" s="72">
        <f t="shared" si="2"/>
        <v>64</v>
      </c>
      <c r="W22" s="72">
        <v>16</v>
      </c>
      <c r="X22" s="72">
        <v>16</v>
      </c>
      <c r="Y22" s="72"/>
      <c r="Z22" s="72"/>
      <c r="AA22" s="72">
        <v>2</v>
      </c>
      <c r="AB22" s="72">
        <f t="shared" si="3"/>
        <v>32</v>
      </c>
      <c r="AC22" s="71"/>
      <c r="AD22" s="71"/>
      <c r="AE22" s="71"/>
      <c r="AF22" s="71"/>
      <c r="AG22" s="71">
        <f t="shared" si="6"/>
        <v>0</v>
      </c>
      <c r="AH22" s="71"/>
      <c r="AI22" s="71"/>
    </row>
    <row r="23" spans="1:35" ht="73.5" customHeight="1">
      <c r="A23" s="70" t="s">
        <v>203</v>
      </c>
      <c r="B23" s="71">
        <v>8</v>
      </c>
      <c r="C23" s="71">
        <v>141</v>
      </c>
      <c r="D23" s="71"/>
      <c r="E23" s="71"/>
      <c r="F23" s="72">
        <f t="shared" si="4"/>
        <v>8</v>
      </c>
      <c r="G23" s="72">
        <f t="shared" si="5"/>
        <v>141</v>
      </c>
      <c r="H23" s="72">
        <v>16</v>
      </c>
      <c r="I23" s="72"/>
      <c r="J23" s="72"/>
      <c r="K23" s="72">
        <v>1</v>
      </c>
      <c r="L23" s="72">
        <f t="shared" si="0"/>
        <v>16</v>
      </c>
      <c r="M23" s="72">
        <v>16</v>
      </c>
      <c r="N23" s="72">
        <v>16</v>
      </c>
      <c r="O23" s="72"/>
      <c r="P23" s="72">
        <v>2</v>
      </c>
      <c r="Q23" s="72">
        <f t="shared" si="1"/>
        <v>32</v>
      </c>
      <c r="R23" s="72">
        <v>19</v>
      </c>
      <c r="S23" s="72">
        <v>15</v>
      </c>
      <c r="T23" s="72"/>
      <c r="U23" s="72">
        <v>2</v>
      </c>
      <c r="V23" s="72">
        <f t="shared" si="2"/>
        <v>34</v>
      </c>
      <c r="W23" s="72">
        <v>24</v>
      </c>
      <c r="X23" s="72">
        <v>24</v>
      </c>
      <c r="Y23" s="72">
        <v>11</v>
      </c>
      <c r="Z23" s="72"/>
      <c r="AA23" s="72">
        <v>3</v>
      </c>
      <c r="AB23" s="72">
        <f t="shared" si="3"/>
        <v>59</v>
      </c>
      <c r="AC23" s="71"/>
      <c r="AD23" s="71"/>
      <c r="AE23" s="71"/>
      <c r="AF23" s="71"/>
      <c r="AG23" s="71">
        <f t="shared" si="6"/>
        <v>0</v>
      </c>
      <c r="AH23" s="71"/>
      <c r="AI23" s="71"/>
    </row>
    <row r="24" spans="1:35" ht="60" customHeight="1">
      <c r="A24" s="76" t="s">
        <v>204</v>
      </c>
      <c r="B24" s="77">
        <v>4</v>
      </c>
      <c r="C24" s="71">
        <v>94</v>
      </c>
      <c r="D24" s="75"/>
      <c r="E24" s="75"/>
      <c r="F24" s="72">
        <f t="shared" si="4"/>
        <v>4</v>
      </c>
      <c r="G24" s="72">
        <f t="shared" si="5"/>
        <v>94</v>
      </c>
      <c r="H24" s="78">
        <v>16</v>
      </c>
      <c r="I24" s="73"/>
      <c r="J24" s="73"/>
      <c r="K24" s="72">
        <v>1</v>
      </c>
      <c r="L24" s="72">
        <f t="shared" si="0"/>
        <v>16</v>
      </c>
      <c r="M24" s="78">
        <v>28</v>
      </c>
      <c r="N24" s="73"/>
      <c r="O24" s="73"/>
      <c r="P24" s="72">
        <v>1</v>
      </c>
      <c r="Q24" s="72">
        <f t="shared" si="1"/>
        <v>28</v>
      </c>
      <c r="R24" s="78">
        <v>25</v>
      </c>
      <c r="S24" s="73"/>
      <c r="T24" s="73"/>
      <c r="U24" s="72">
        <v>1</v>
      </c>
      <c r="V24" s="72">
        <f t="shared" si="2"/>
        <v>25</v>
      </c>
      <c r="W24" s="78">
        <v>25</v>
      </c>
      <c r="X24" s="73"/>
      <c r="Y24" s="73"/>
      <c r="Z24" s="73"/>
      <c r="AA24" s="72">
        <v>1</v>
      </c>
      <c r="AB24" s="72">
        <f t="shared" si="3"/>
        <v>25</v>
      </c>
      <c r="AC24" s="75"/>
      <c r="AD24" s="75"/>
      <c r="AE24" s="75"/>
      <c r="AF24" s="77"/>
      <c r="AG24" s="71">
        <f t="shared" si="6"/>
        <v>0</v>
      </c>
      <c r="AH24" s="77"/>
      <c r="AI24" s="77"/>
    </row>
    <row r="25" spans="1:35" ht="59.25" customHeight="1">
      <c r="A25" s="76" t="s">
        <v>215</v>
      </c>
      <c r="B25" s="77">
        <v>3</v>
      </c>
      <c r="C25" s="71">
        <v>57</v>
      </c>
      <c r="D25" s="75"/>
      <c r="E25" s="75"/>
      <c r="F25" s="72">
        <f t="shared" ref="F25" si="7">P25+U25+AA25+K25</f>
        <v>3</v>
      </c>
      <c r="G25" s="72">
        <f t="shared" ref="G25" si="8">Q25+V25+AB25+L25+AG25</f>
        <v>57</v>
      </c>
      <c r="H25" s="78">
        <v>17</v>
      </c>
      <c r="I25" s="73"/>
      <c r="J25" s="73"/>
      <c r="K25" s="72">
        <v>1</v>
      </c>
      <c r="L25" s="72">
        <f t="shared" ref="L25" si="9">SUM(H25,I25)</f>
        <v>17</v>
      </c>
      <c r="M25" s="78"/>
      <c r="N25" s="73"/>
      <c r="O25" s="73"/>
      <c r="P25" s="73"/>
      <c r="Q25" s="72">
        <f t="shared" ref="Q25" si="10">M25+N25+O25</f>
        <v>0</v>
      </c>
      <c r="R25" s="72">
        <v>19</v>
      </c>
      <c r="S25" s="73"/>
      <c r="T25" s="73"/>
      <c r="U25" s="78">
        <v>1</v>
      </c>
      <c r="V25" s="72">
        <f t="shared" ref="V25" si="11">R25+S25+T25</f>
        <v>19</v>
      </c>
      <c r="W25" s="78">
        <v>21</v>
      </c>
      <c r="X25" s="78"/>
      <c r="Y25" s="73"/>
      <c r="Z25" s="73"/>
      <c r="AA25" s="72">
        <v>1</v>
      </c>
      <c r="AB25" s="72">
        <f t="shared" ref="AB25" si="12">W25+X25+Y25+Z25</f>
        <v>21</v>
      </c>
      <c r="AC25" s="75"/>
      <c r="AD25" s="75"/>
      <c r="AE25" s="75"/>
      <c r="AF25" s="77"/>
      <c r="AG25" s="71">
        <f t="shared" ref="AG25" si="13">AC25+AD25</f>
        <v>0</v>
      </c>
      <c r="AH25" s="77"/>
      <c r="AI25" s="77"/>
    </row>
    <row r="26" spans="1:35" ht="119.25" customHeight="1">
      <c r="A26" s="70" t="s">
        <v>205</v>
      </c>
      <c r="B26" s="71">
        <v>1</v>
      </c>
      <c r="C26" s="71">
        <v>28</v>
      </c>
      <c r="D26" s="71"/>
      <c r="E26" s="71"/>
      <c r="F26" s="72">
        <v>1</v>
      </c>
      <c r="G26" s="72">
        <v>28</v>
      </c>
      <c r="H26" s="72"/>
      <c r="I26" s="72"/>
      <c r="J26" s="72"/>
      <c r="K26" s="72"/>
      <c r="L26" s="72">
        <f t="shared" si="0"/>
        <v>0</v>
      </c>
      <c r="M26" s="72"/>
      <c r="N26" s="72"/>
      <c r="O26" s="72"/>
      <c r="P26" s="72"/>
      <c r="Q26" s="72">
        <f t="shared" si="1"/>
        <v>0</v>
      </c>
      <c r="R26" s="72"/>
      <c r="S26" s="72"/>
      <c r="T26" s="72"/>
      <c r="U26" s="72"/>
      <c r="V26" s="72">
        <f t="shared" si="2"/>
        <v>0</v>
      </c>
      <c r="W26" s="72"/>
      <c r="X26" s="72"/>
      <c r="Y26" s="72"/>
      <c r="Z26" s="72"/>
      <c r="AA26" s="72"/>
      <c r="AB26" s="72">
        <f t="shared" si="3"/>
        <v>0</v>
      </c>
      <c r="AC26" s="71">
        <v>28</v>
      </c>
      <c r="AD26" s="71"/>
      <c r="AE26" s="71"/>
      <c r="AF26" s="71">
        <v>1</v>
      </c>
      <c r="AG26" s="71">
        <f t="shared" si="6"/>
        <v>28</v>
      </c>
      <c r="AH26" s="71"/>
      <c r="AI26" s="71"/>
    </row>
    <row r="27" spans="1:35" ht="100.5" customHeight="1">
      <c r="A27" s="70" t="s">
        <v>206</v>
      </c>
      <c r="B27" s="71">
        <v>6</v>
      </c>
      <c r="C27" s="71">
        <v>106</v>
      </c>
      <c r="D27" s="71"/>
      <c r="E27" s="71"/>
      <c r="F27" s="72">
        <f t="shared" si="4"/>
        <v>6</v>
      </c>
      <c r="G27" s="72">
        <f t="shared" si="5"/>
        <v>106</v>
      </c>
      <c r="H27" s="72">
        <v>15</v>
      </c>
      <c r="I27" s="72"/>
      <c r="J27" s="72"/>
      <c r="K27" s="72">
        <v>1</v>
      </c>
      <c r="L27" s="72">
        <f t="shared" si="0"/>
        <v>15</v>
      </c>
      <c r="M27" s="72">
        <v>13</v>
      </c>
      <c r="N27" s="72">
        <v>16</v>
      </c>
      <c r="O27" s="72"/>
      <c r="P27" s="72">
        <v>2</v>
      </c>
      <c r="Q27" s="72">
        <f t="shared" si="1"/>
        <v>29</v>
      </c>
      <c r="R27" s="72">
        <v>22</v>
      </c>
      <c r="S27" s="72"/>
      <c r="T27" s="72"/>
      <c r="U27" s="72">
        <v>1</v>
      </c>
      <c r="V27" s="72">
        <f t="shared" si="2"/>
        <v>22</v>
      </c>
      <c r="W27" s="72">
        <v>20</v>
      </c>
      <c r="X27" s="72">
        <v>20</v>
      </c>
      <c r="Y27" s="72"/>
      <c r="Z27" s="72"/>
      <c r="AA27" s="72">
        <v>2</v>
      </c>
      <c r="AB27" s="72">
        <f t="shared" si="3"/>
        <v>40</v>
      </c>
      <c r="AC27" s="71"/>
      <c r="AD27" s="71"/>
      <c r="AE27" s="71"/>
      <c r="AF27" s="71"/>
      <c r="AG27" s="71">
        <f t="shared" si="6"/>
        <v>0</v>
      </c>
      <c r="AH27" s="71"/>
      <c r="AI27" s="71"/>
    </row>
    <row r="28" spans="1:35" ht="79.5" customHeight="1">
      <c r="A28" s="70" t="s">
        <v>207</v>
      </c>
      <c r="B28" s="77">
        <v>2</v>
      </c>
      <c r="C28" s="71">
        <v>35</v>
      </c>
      <c r="D28" s="75"/>
      <c r="E28" s="75"/>
      <c r="F28" s="72">
        <f t="shared" si="4"/>
        <v>2</v>
      </c>
      <c r="G28" s="72">
        <f t="shared" si="5"/>
        <v>35</v>
      </c>
      <c r="H28" s="78"/>
      <c r="I28" s="78"/>
      <c r="J28" s="78"/>
      <c r="K28" s="73"/>
      <c r="L28" s="72">
        <f t="shared" si="0"/>
        <v>0</v>
      </c>
      <c r="M28" s="78">
        <v>19</v>
      </c>
      <c r="N28" s="78"/>
      <c r="O28" s="78"/>
      <c r="P28" s="73">
        <v>1</v>
      </c>
      <c r="Q28" s="72">
        <f t="shared" si="1"/>
        <v>19</v>
      </c>
      <c r="R28" s="78">
        <v>16</v>
      </c>
      <c r="S28" s="78"/>
      <c r="T28" s="78"/>
      <c r="U28" s="72">
        <v>1</v>
      </c>
      <c r="V28" s="72">
        <f t="shared" si="2"/>
        <v>16</v>
      </c>
      <c r="W28" s="78"/>
      <c r="X28" s="78"/>
      <c r="Y28" s="78"/>
      <c r="Z28" s="78"/>
      <c r="AA28" s="73"/>
      <c r="AB28" s="72">
        <f t="shared" si="3"/>
        <v>0</v>
      </c>
      <c r="AC28" s="77"/>
      <c r="AD28" s="77"/>
      <c r="AE28" s="77"/>
      <c r="AF28" s="75"/>
      <c r="AG28" s="71">
        <f t="shared" si="6"/>
        <v>0</v>
      </c>
      <c r="AH28" s="75"/>
      <c r="AI28" s="75"/>
    </row>
    <row r="29" spans="1:35" ht="105.75" customHeight="1">
      <c r="A29" s="76" t="s">
        <v>214</v>
      </c>
      <c r="B29" s="77">
        <v>1</v>
      </c>
      <c r="C29" s="71">
        <v>26</v>
      </c>
      <c r="D29" s="75"/>
      <c r="E29" s="75"/>
      <c r="F29" s="72">
        <f>P29+U29+AA29+K29+AH29</f>
        <v>1</v>
      </c>
      <c r="G29" s="72">
        <f>Q29+V29+AB29+L29+AG29+AI29</f>
        <v>26</v>
      </c>
      <c r="H29" s="73"/>
      <c r="I29" s="73"/>
      <c r="J29" s="73"/>
      <c r="K29" s="78"/>
      <c r="L29" s="72">
        <f t="shared" si="0"/>
        <v>0</v>
      </c>
      <c r="M29" s="78"/>
      <c r="N29" s="78"/>
      <c r="O29" s="78"/>
      <c r="P29" s="73"/>
      <c r="Q29" s="72">
        <f t="shared" si="1"/>
        <v>0</v>
      </c>
      <c r="R29" s="73"/>
      <c r="S29" s="73"/>
      <c r="T29" s="73"/>
      <c r="U29" s="78"/>
      <c r="V29" s="72">
        <f t="shared" si="2"/>
        <v>0</v>
      </c>
      <c r="W29" s="73"/>
      <c r="X29" s="73"/>
      <c r="Y29" s="73"/>
      <c r="Z29" s="73"/>
      <c r="AA29" s="78"/>
      <c r="AB29" s="72">
        <f t="shared" si="3"/>
        <v>0</v>
      </c>
      <c r="AC29" s="75"/>
      <c r="AD29" s="75"/>
      <c r="AE29" s="75"/>
      <c r="AF29" s="75"/>
      <c r="AG29" s="71">
        <f t="shared" si="6"/>
        <v>0</v>
      </c>
      <c r="AH29" s="71">
        <v>1</v>
      </c>
      <c r="AI29" s="71">
        <v>26</v>
      </c>
    </row>
    <row r="30" spans="1:35" ht="121.5" customHeight="1">
      <c r="A30" s="70" t="s">
        <v>208</v>
      </c>
      <c r="B30" s="77">
        <v>1</v>
      </c>
      <c r="C30" s="71">
        <v>20</v>
      </c>
      <c r="D30" s="77"/>
      <c r="E30" s="77"/>
      <c r="F30" s="72">
        <f>P30+U30+AA30+K30+AF30</f>
        <v>1</v>
      </c>
      <c r="G30" s="72">
        <f>Q30+V30+AB30+L30+AG30</f>
        <v>20</v>
      </c>
      <c r="H30" s="73"/>
      <c r="I30" s="73"/>
      <c r="J30" s="73"/>
      <c r="K30" s="78"/>
      <c r="L30" s="72">
        <f t="shared" si="0"/>
        <v>0</v>
      </c>
      <c r="M30" s="73"/>
      <c r="N30" s="73"/>
      <c r="O30" s="73"/>
      <c r="P30" s="78"/>
      <c r="Q30" s="72">
        <f t="shared" si="1"/>
        <v>0</v>
      </c>
      <c r="R30" s="73"/>
      <c r="S30" s="73"/>
      <c r="T30" s="73"/>
      <c r="U30" s="78"/>
      <c r="V30" s="72">
        <f t="shared" si="2"/>
        <v>0</v>
      </c>
      <c r="W30" s="73"/>
      <c r="X30" s="73"/>
      <c r="Y30" s="73"/>
      <c r="Z30" s="73"/>
      <c r="AA30" s="78"/>
      <c r="AB30" s="78"/>
      <c r="AC30" s="77">
        <v>20</v>
      </c>
      <c r="AD30" s="75"/>
      <c r="AE30" s="75"/>
      <c r="AF30" s="71">
        <v>1</v>
      </c>
      <c r="AG30" s="71">
        <f t="shared" si="6"/>
        <v>20</v>
      </c>
      <c r="AH30" s="77"/>
      <c r="AI30" s="77"/>
    </row>
    <row r="31" spans="1:35" ht="118.5" customHeight="1">
      <c r="A31" s="70" t="s">
        <v>209</v>
      </c>
      <c r="B31" s="71">
        <v>1</v>
      </c>
      <c r="C31" s="71">
        <v>20</v>
      </c>
      <c r="D31" s="71"/>
      <c r="E31" s="71"/>
      <c r="F31" s="72">
        <f>P31+U31+AA31+K31+AF31</f>
        <v>1</v>
      </c>
      <c r="G31" s="72">
        <f>Q31+V31+AB31+L31+AG31</f>
        <v>20</v>
      </c>
      <c r="H31" s="73"/>
      <c r="I31" s="73"/>
      <c r="J31" s="73"/>
      <c r="K31" s="72"/>
      <c r="L31" s="72">
        <f t="shared" si="0"/>
        <v>0</v>
      </c>
      <c r="M31" s="73"/>
      <c r="N31" s="73"/>
      <c r="O31" s="73"/>
      <c r="P31" s="72"/>
      <c r="Q31" s="72">
        <f t="shared" si="1"/>
        <v>0</v>
      </c>
      <c r="R31" s="73"/>
      <c r="S31" s="73"/>
      <c r="T31" s="73"/>
      <c r="U31" s="72"/>
      <c r="V31" s="72">
        <f t="shared" si="2"/>
        <v>0</v>
      </c>
      <c r="W31" s="73"/>
      <c r="X31" s="73"/>
      <c r="Y31" s="73"/>
      <c r="Z31" s="73"/>
      <c r="AA31" s="72"/>
      <c r="AB31" s="72"/>
      <c r="AC31" s="71">
        <v>20</v>
      </c>
      <c r="AD31" s="75"/>
      <c r="AE31" s="75"/>
      <c r="AF31" s="71">
        <v>1</v>
      </c>
      <c r="AG31" s="71">
        <f t="shared" si="6"/>
        <v>20</v>
      </c>
      <c r="AH31" s="71"/>
      <c r="AI31" s="71"/>
    </row>
    <row r="32" spans="1:35" ht="20.25">
      <c r="A32" s="79" t="s">
        <v>210</v>
      </c>
      <c r="B32" s="80">
        <f t="shared" ref="B32:K32" si="14">SUM(B12:B31)</f>
        <v>101</v>
      </c>
      <c r="C32" s="80">
        <f t="shared" si="14"/>
        <v>1854</v>
      </c>
      <c r="D32" s="80">
        <f t="shared" si="14"/>
        <v>3</v>
      </c>
      <c r="E32" s="80">
        <f t="shared" si="14"/>
        <v>43</v>
      </c>
      <c r="F32" s="80">
        <f t="shared" si="14"/>
        <v>101</v>
      </c>
      <c r="G32" s="80">
        <f t="shared" si="14"/>
        <v>1854</v>
      </c>
      <c r="H32" s="80">
        <f t="shared" si="14"/>
        <v>210</v>
      </c>
      <c r="I32" s="80">
        <f t="shared" si="14"/>
        <v>53</v>
      </c>
      <c r="J32" s="80">
        <f t="shared" si="14"/>
        <v>15</v>
      </c>
      <c r="K32" s="80">
        <f t="shared" si="14"/>
        <v>19</v>
      </c>
      <c r="L32" s="80">
        <f>H32+I32+J32</f>
        <v>278</v>
      </c>
      <c r="M32" s="80">
        <f>SUM(M12:M31)</f>
        <v>295</v>
      </c>
      <c r="N32" s="80">
        <f>SUM(N12:N31)</f>
        <v>115</v>
      </c>
      <c r="O32" s="80">
        <f>SUM(O12:O31)</f>
        <v>19</v>
      </c>
      <c r="P32" s="80">
        <f>SUM(P12:P31)</f>
        <v>23</v>
      </c>
      <c r="Q32" s="80">
        <f t="shared" si="1"/>
        <v>429</v>
      </c>
      <c r="R32" s="80">
        <f>SUM(R12:R31)</f>
        <v>293</v>
      </c>
      <c r="S32" s="80">
        <f>SUM(S12:S31)</f>
        <v>161</v>
      </c>
      <c r="T32" s="80">
        <f>SUM(T12:T31)</f>
        <v>40</v>
      </c>
      <c r="U32" s="80">
        <f>SUM(U12:U31)</f>
        <v>26</v>
      </c>
      <c r="V32" s="80">
        <f t="shared" si="2"/>
        <v>494</v>
      </c>
      <c r="W32" s="80">
        <f t="shared" ref="W32:AI32" si="15">SUM(W12:W31)</f>
        <v>323</v>
      </c>
      <c r="X32" s="80">
        <f t="shared" si="15"/>
        <v>175</v>
      </c>
      <c r="Y32" s="80">
        <f t="shared" si="15"/>
        <v>30</v>
      </c>
      <c r="Z32" s="80">
        <f t="shared" si="15"/>
        <v>19</v>
      </c>
      <c r="AA32" s="80">
        <f t="shared" si="15"/>
        <v>27</v>
      </c>
      <c r="AB32" s="80">
        <f t="shared" si="15"/>
        <v>547</v>
      </c>
      <c r="AC32" s="80">
        <f t="shared" si="15"/>
        <v>68</v>
      </c>
      <c r="AD32" s="80">
        <f t="shared" si="15"/>
        <v>12</v>
      </c>
      <c r="AE32" s="80"/>
      <c r="AF32" s="80">
        <f t="shared" si="15"/>
        <v>5</v>
      </c>
      <c r="AG32" s="80">
        <f t="shared" si="15"/>
        <v>80</v>
      </c>
      <c r="AH32" s="80">
        <f t="shared" si="15"/>
        <v>1</v>
      </c>
      <c r="AI32" s="80">
        <f t="shared" si="15"/>
        <v>26</v>
      </c>
    </row>
    <row r="33" spans="1:35" ht="18.75">
      <c r="A33" s="62"/>
      <c r="B33" s="62"/>
      <c r="C33" s="62"/>
      <c r="D33" s="62"/>
      <c r="E33" s="62"/>
      <c r="F33" s="63"/>
      <c r="G33" s="63"/>
      <c r="H33" s="63"/>
      <c r="I33" s="63"/>
      <c r="J33" s="63"/>
      <c r="K33" s="63"/>
      <c r="L33" s="63"/>
      <c r="M33" s="63"/>
      <c r="N33" s="63"/>
      <c r="O33" s="63"/>
      <c r="P33" s="63"/>
      <c r="Q33" s="63"/>
      <c r="R33" s="63"/>
      <c r="S33" s="63"/>
      <c r="T33" s="63"/>
      <c r="U33" s="63"/>
      <c r="V33" s="63"/>
      <c r="W33" s="63"/>
      <c r="X33" s="63"/>
      <c r="Y33" s="63"/>
      <c r="Z33" s="63"/>
      <c r="AA33" s="63"/>
      <c r="AB33" s="63"/>
      <c r="AC33" s="62"/>
      <c r="AD33" s="62"/>
      <c r="AE33" s="62"/>
      <c r="AF33" s="62"/>
      <c r="AG33" s="62"/>
      <c r="AH33" s="62"/>
      <c r="AI33" s="62"/>
    </row>
    <row r="40" spans="1:35" ht="30.75">
      <c r="A40" s="99" t="s">
        <v>101</v>
      </c>
      <c r="B40" s="100"/>
      <c r="C40" s="100"/>
      <c r="D40" s="100"/>
      <c r="E40" s="100"/>
      <c r="F40" s="100"/>
      <c r="G40" s="100"/>
      <c r="AC40" s="97"/>
      <c r="AD40" s="98" t="s">
        <v>102</v>
      </c>
      <c r="AE40" s="97"/>
      <c r="AF40" s="97"/>
      <c r="AG40" s="97"/>
    </row>
  </sheetData>
  <mergeCells count="21">
    <mergeCell ref="AD2:AH2"/>
    <mergeCell ref="AD3:AH3"/>
    <mergeCell ref="AD4:AH4"/>
    <mergeCell ref="W10:AB10"/>
    <mergeCell ref="AC10:AG10"/>
    <mergeCell ref="AH10:AI10"/>
    <mergeCell ref="M10:Q10"/>
    <mergeCell ref="R10:V10"/>
    <mergeCell ref="B5:AD5"/>
    <mergeCell ref="B6:AD6"/>
    <mergeCell ref="A8:A11"/>
    <mergeCell ref="B8:E9"/>
    <mergeCell ref="F8:AI8"/>
    <mergeCell ref="F9:AG9"/>
    <mergeCell ref="AH9:AI9"/>
    <mergeCell ref="B10:B11"/>
    <mergeCell ref="C10:C11"/>
    <mergeCell ref="D10:E10"/>
    <mergeCell ref="F10:F11"/>
    <mergeCell ref="G10:G11"/>
    <mergeCell ref="H10:L10"/>
  </mergeCells>
  <pageMargins left="0.25" right="0.25" top="0.75" bottom="0.75" header="0.3" footer="0.3"/>
  <pageSetup paperSize="9" scale="41" fitToHeight="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1-4 класи </vt:lpstr>
      <vt:lpstr>5-9 класи </vt:lpstr>
      <vt:lpstr>10-12 класи </vt:lpstr>
      <vt:lpstr>ЦПО</vt:lpstr>
      <vt:lpstr>здо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2024-06-12T07:14:34Z</dcterms:modified>
</cp:coreProperties>
</file>