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3\вересень\"/>
    </mc:Choice>
  </mc:AlternateContent>
  <xr:revisionPtr revIDLastSave="0" documentId="13_ncr:1_{811F4590-805B-4A06-A29D-036941D0EE94}" xr6:coauthVersionLast="37" xr6:coauthVersionMax="37" xr10:uidLastSave="{00000000-0000-0000-0000-000000000000}"/>
  <bookViews>
    <workbookView xWindow="0" yWindow="0" windowWidth="19200" windowHeight="11385" activeTab="3" xr2:uid="{00000000-000D-0000-FFFF-FFFF00000000}"/>
  </bookViews>
  <sheets>
    <sheet name="1-4" sheetId="1" r:id="rId1"/>
    <sheet name="5-9" sheetId="2" r:id="rId2"/>
    <sheet name="10-12" sheetId="3" r:id="rId3"/>
    <sheet name="ЗДО " sheetId="4" r:id="rId4"/>
    <sheet name="цпо" sheetId="5" r:id="rId5"/>
  </sheets>
  <calcPr calcId="179021"/>
</workbook>
</file>

<file path=xl/calcChain.xml><?xml version="1.0" encoding="utf-8"?>
<calcChain xmlns="http://schemas.openxmlformats.org/spreadsheetml/2006/main">
  <c r="AO54" i="4" l="1"/>
  <c r="AN54" i="4"/>
  <c r="AM54" i="4"/>
  <c r="AL54" i="4"/>
  <c r="AK54" i="4"/>
  <c r="AJ54" i="4"/>
  <c r="AI54" i="4"/>
  <c r="AH54" i="4"/>
  <c r="AG54" i="4"/>
  <c r="AD54" i="4"/>
  <c r="AC54" i="4"/>
  <c r="AB54" i="4"/>
  <c r="AA54" i="4"/>
  <c r="Z54" i="4"/>
  <c r="W54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F54" i="4"/>
  <c r="E54" i="4"/>
  <c r="D54" i="4"/>
  <c r="C54" i="4"/>
  <c r="H53" i="4"/>
  <c r="G53" i="4"/>
  <c r="H52" i="4"/>
  <c r="G52" i="4"/>
  <c r="H51" i="4"/>
  <c r="G51" i="4"/>
  <c r="H50" i="4"/>
  <c r="G50" i="4"/>
  <c r="AF49" i="4"/>
  <c r="AE49" i="4"/>
  <c r="G49" i="4" s="1"/>
  <c r="H49" i="4"/>
  <c r="AF48" i="4"/>
  <c r="AE48" i="4"/>
  <c r="AF47" i="4"/>
  <c r="AE47" i="4"/>
  <c r="AF46" i="4"/>
  <c r="AE46" i="4"/>
  <c r="G46" i="4" s="1"/>
  <c r="H46" i="4"/>
  <c r="AF45" i="4"/>
  <c r="AE45" i="4"/>
  <c r="G45" i="4" s="1"/>
  <c r="H45" i="4"/>
  <c r="AF44" i="4"/>
  <c r="AE44" i="4"/>
  <c r="G44" i="4" s="1"/>
  <c r="H44" i="4"/>
  <c r="AF43" i="4"/>
  <c r="AE43" i="4"/>
  <c r="G43" i="4" s="1"/>
  <c r="H43" i="4"/>
  <c r="AF42" i="4"/>
  <c r="AE42" i="4"/>
  <c r="G42" i="4" s="1"/>
  <c r="H42" i="4"/>
  <c r="AF41" i="4"/>
  <c r="AE41" i="4"/>
  <c r="G41" i="4" s="1"/>
  <c r="H41" i="4"/>
  <c r="AF40" i="4"/>
  <c r="AE40" i="4"/>
  <c r="G40" i="4" s="1"/>
  <c r="H40" i="4"/>
  <c r="AF39" i="4"/>
  <c r="AE39" i="4"/>
  <c r="G39" i="4" s="1"/>
  <c r="H39" i="4"/>
  <c r="AF38" i="4"/>
  <c r="AE38" i="4"/>
  <c r="G38" i="4" s="1"/>
  <c r="H38" i="4"/>
  <c r="AF37" i="4"/>
  <c r="AE37" i="4"/>
  <c r="G37" i="4" s="1"/>
  <c r="H37" i="4"/>
  <c r="AF36" i="4"/>
  <c r="AF54" i="4" s="1"/>
  <c r="AE36" i="4"/>
  <c r="Y36" i="4"/>
  <c r="H36" i="4" s="1"/>
  <c r="X36" i="4"/>
  <c r="X54" i="4" s="1"/>
  <c r="G36" i="4"/>
  <c r="AO33" i="4"/>
  <c r="AN33" i="4"/>
  <c r="AL33" i="4"/>
  <c r="AK33" i="4"/>
  <c r="AJ33" i="4"/>
  <c r="AI33" i="4"/>
  <c r="AH33" i="4"/>
  <c r="AG33" i="4"/>
  <c r="AE33" i="4"/>
  <c r="AD33" i="4"/>
  <c r="AC33" i="4"/>
  <c r="AB33" i="4"/>
  <c r="AA33" i="4"/>
  <c r="Z33" i="4"/>
  <c r="AF33" i="4" s="1"/>
  <c r="X33" i="4"/>
  <c r="W33" i="4"/>
  <c r="V33" i="4"/>
  <c r="U33" i="4"/>
  <c r="T33" i="4"/>
  <c r="R33" i="4"/>
  <c r="Q33" i="4"/>
  <c r="P33" i="4"/>
  <c r="O33" i="4"/>
  <c r="N33" i="4"/>
  <c r="S33" i="4" s="1"/>
  <c r="L33" i="4"/>
  <c r="K33" i="4"/>
  <c r="J33" i="4"/>
  <c r="I33" i="4"/>
  <c r="M33" i="4" s="1"/>
  <c r="F33" i="4"/>
  <c r="E33" i="4"/>
  <c r="D33" i="4"/>
  <c r="C33" i="4"/>
  <c r="AM32" i="4"/>
  <c r="AF32" i="4"/>
  <c r="S32" i="4"/>
  <c r="M32" i="4"/>
  <c r="H32" i="4" s="1"/>
  <c r="G32" i="4"/>
  <c r="AM31" i="4"/>
  <c r="AF31" i="4"/>
  <c r="S31" i="4"/>
  <c r="M31" i="4"/>
  <c r="G31" i="4"/>
  <c r="AM30" i="4"/>
  <c r="AF30" i="4"/>
  <c r="Y30" i="4"/>
  <c r="S30" i="4"/>
  <c r="M30" i="4"/>
  <c r="H30" i="4" s="1"/>
  <c r="G30" i="4"/>
  <c r="AM29" i="4"/>
  <c r="AF29" i="4"/>
  <c r="Y29" i="4"/>
  <c r="S29" i="4"/>
  <c r="M29" i="4"/>
  <c r="H29" i="4" s="1"/>
  <c r="G29" i="4"/>
  <c r="AM28" i="4"/>
  <c r="AF28" i="4"/>
  <c r="Y28" i="4"/>
  <c r="S28" i="4"/>
  <c r="M28" i="4"/>
  <c r="G28" i="4"/>
  <c r="AM27" i="4"/>
  <c r="AF27" i="4"/>
  <c r="Y27" i="4"/>
  <c r="S27" i="4"/>
  <c r="H27" i="4" s="1"/>
  <c r="M27" i="4"/>
  <c r="G27" i="4"/>
  <c r="AM26" i="4"/>
  <c r="AF26" i="4"/>
  <c r="Y26" i="4"/>
  <c r="S26" i="4"/>
  <c r="M26" i="4"/>
  <c r="G26" i="4"/>
  <c r="AM25" i="4"/>
  <c r="AF25" i="4"/>
  <c r="Y25" i="4"/>
  <c r="S25" i="4"/>
  <c r="M25" i="4"/>
  <c r="G25" i="4"/>
  <c r="AM24" i="4"/>
  <c r="AF24" i="4"/>
  <c r="Y24" i="4"/>
  <c r="S24" i="4"/>
  <c r="H24" i="4" s="1"/>
  <c r="M24" i="4"/>
  <c r="G24" i="4"/>
  <c r="AM23" i="4"/>
  <c r="AF23" i="4"/>
  <c r="Y23" i="4"/>
  <c r="S23" i="4"/>
  <c r="M23" i="4"/>
  <c r="G23" i="4"/>
  <c r="AM22" i="4"/>
  <c r="AF22" i="4"/>
  <c r="Y22" i="4"/>
  <c r="S22" i="4"/>
  <c r="M22" i="4"/>
  <c r="H22" i="4"/>
  <c r="G22" i="4"/>
  <c r="AM21" i="4"/>
  <c r="AF21" i="4"/>
  <c r="Y21" i="4"/>
  <c r="S21" i="4"/>
  <c r="M21" i="4"/>
  <c r="H21" i="4" s="1"/>
  <c r="G21" i="4"/>
  <c r="AM20" i="4"/>
  <c r="AF20" i="4"/>
  <c r="Y20" i="4"/>
  <c r="S20" i="4"/>
  <c r="M20" i="4"/>
  <c r="G20" i="4"/>
  <c r="AM19" i="4"/>
  <c r="AF19" i="4"/>
  <c r="Y19" i="4"/>
  <c r="S19" i="4"/>
  <c r="M19" i="4"/>
  <c r="H19" i="4" s="1"/>
  <c r="G19" i="4"/>
  <c r="AM18" i="4"/>
  <c r="AF18" i="4"/>
  <c r="Y18" i="4"/>
  <c r="S18" i="4"/>
  <c r="M18" i="4"/>
  <c r="G18" i="4"/>
  <c r="AM17" i="4"/>
  <c r="AF17" i="4"/>
  <c r="Y17" i="4"/>
  <c r="S17" i="4"/>
  <c r="M17" i="4"/>
  <c r="H17" i="4" s="1"/>
  <c r="G17" i="4"/>
  <c r="AM16" i="4"/>
  <c r="AF16" i="4"/>
  <c r="Y16" i="4"/>
  <c r="S16" i="4"/>
  <c r="M16" i="4"/>
  <c r="G16" i="4"/>
  <c r="AM15" i="4"/>
  <c r="Y15" i="4"/>
  <c r="S15" i="4"/>
  <c r="M15" i="4"/>
  <c r="G15" i="4"/>
  <c r="AM14" i="4"/>
  <c r="AF14" i="4"/>
  <c r="Y14" i="4"/>
  <c r="S14" i="4"/>
  <c r="M14" i="4"/>
  <c r="G14" i="4"/>
  <c r="AM13" i="4"/>
  <c r="AF13" i="4"/>
  <c r="Y13" i="4"/>
  <c r="S13" i="4"/>
  <c r="H13" i="4" s="1"/>
  <c r="M13" i="4"/>
  <c r="O22" i="3"/>
  <c r="N22" i="3"/>
  <c r="M22" i="3"/>
  <c r="L22" i="3"/>
  <c r="J22" i="3"/>
  <c r="H22" i="3"/>
  <c r="G22" i="3"/>
  <c r="F22" i="3"/>
  <c r="E22" i="3"/>
  <c r="D22" i="3"/>
  <c r="B22" i="3"/>
  <c r="W21" i="3"/>
  <c r="W20" i="3"/>
  <c r="W19" i="3"/>
  <c r="W18" i="3"/>
  <c r="W17" i="3"/>
  <c r="W15" i="3"/>
  <c r="W14" i="3"/>
  <c r="T13" i="3"/>
  <c r="T22" i="3" s="1"/>
  <c r="P13" i="3"/>
  <c r="P22" i="3" s="1"/>
  <c r="I13" i="3"/>
  <c r="I22" i="3" s="1"/>
  <c r="BE33" i="2"/>
  <c r="BD33" i="2"/>
  <c r="BC33" i="2"/>
  <c r="BB33" i="2"/>
  <c r="BA33" i="2"/>
  <c r="AZ33" i="2"/>
  <c r="AY33" i="2"/>
  <c r="AX33" i="2"/>
  <c r="AW33" i="2"/>
  <c r="AV33" i="2"/>
  <c r="AU33" i="2"/>
  <c r="AT33" i="2"/>
  <c r="AS33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W33" i="2"/>
  <c r="V33" i="2"/>
  <c r="U33" i="2"/>
  <c r="T33" i="2"/>
  <c r="S33" i="2"/>
  <c r="R33" i="2"/>
  <c r="Q33" i="2"/>
  <c r="P33" i="2"/>
  <c r="O33" i="2"/>
  <c r="N33" i="2"/>
  <c r="M33" i="2"/>
  <c r="K33" i="2"/>
  <c r="J33" i="2"/>
  <c r="I33" i="2"/>
  <c r="H33" i="2"/>
  <c r="G33" i="2"/>
  <c r="F33" i="2"/>
  <c r="E33" i="2"/>
  <c r="D33" i="2"/>
  <c r="C33" i="2"/>
  <c r="B33" i="2"/>
  <c r="BG26" i="2"/>
  <c r="BG33" i="2" s="1"/>
  <c r="BF26" i="2"/>
  <c r="BF33" i="2" s="1"/>
  <c r="X26" i="2"/>
  <c r="X33" i="2" s="1"/>
  <c r="L26" i="2"/>
  <c r="BE23" i="2"/>
  <c r="BD23" i="2"/>
  <c r="BC23" i="2"/>
  <c r="BB23" i="2"/>
  <c r="BA23" i="2"/>
  <c r="AZ23" i="2"/>
  <c r="AY23" i="2"/>
  <c r="AX23" i="2"/>
  <c r="AW23" i="2"/>
  <c r="AV23" i="2"/>
  <c r="AT23" i="2"/>
  <c r="AS23" i="2"/>
  <c r="AR23" i="2"/>
  <c r="AQ23" i="2"/>
  <c r="AP23" i="2"/>
  <c r="AO23" i="2"/>
  <c r="AN23" i="2"/>
  <c r="AM23" i="2"/>
  <c r="AL23" i="2"/>
  <c r="AK23" i="2"/>
  <c r="AI23" i="2"/>
  <c r="AH23" i="2"/>
  <c r="AG23" i="2"/>
  <c r="AF23" i="2"/>
  <c r="AE23" i="2"/>
  <c r="AD23" i="2"/>
  <c r="AC23" i="2"/>
  <c r="AB23" i="2"/>
  <c r="AA23" i="2"/>
  <c r="Z23" i="2"/>
  <c r="Y23" i="2"/>
  <c r="W23" i="2"/>
  <c r="V23" i="2"/>
  <c r="U23" i="2"/>
  <c r="T23" i="2"/>
  <c r="S23" i="2"/>
  <c r="R23" i="2"/>
  <c r="Q23" i="2"/>
  <c r="P23" i="2"/>
  <c r="O23" i="2"/>
  <c r="N23" i="2"/>
  <c r="M23" i="2"/>
  <c r="K23" i="2"/>
  <c r="J23" i="2"/>
  <c r="I23" i="2"/>
  <c r="H23" i="2"/>
  <c r="G23" i="2"/>
  <c r="F23" i="2"/>
  <c r="E23" i="2"/>
  <c r="D23" i="2"/>
  <c r="C23" i="2"/>
  <c r="B23" i="2"/>
  <c r="BG14" i="2"/>
  <c r="BG23" i="2" s="1"/>
  <c r="BF14" i="2"/>
  <c r="BF23" i="2" s="1"/>
  <c r="AU14" i="2"/>
  <c r="AU23" i="2" s="1"/>
  <c r="AJ14" i="2"/>
  <c r="AJ23" i="2" s="1"/>
  <c r="X14" i="2"/>
  <c r="X23" i="2" s="1"/>
  <c r="L14" i="2"/>
  <c r="L23" i="2" s="1"/>
  <c r="BG34" i="1"/>
  <c r="BF34" i="1"/>
  <c r="BE34" i="1"/>
  <c r="BB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Z34" i="1"/>
  <c r="Y34" i="1"/>
  <c r="X34" i="1"/>
  <c r="W34" i="1"/>
  <c r="V34" i="1"/>
  <c r="U34" i="1"/>
  <c r="T34" i="1"/>
  <c r="S34" i="1"/>
  <c r="R34" i="1"/>
  <c r="Q34" i="1"/>
  <c r="P34" i="1"/>
  <c r="O34" i="1"/>
  <c r="M34" i="1"/>
  <c r="L34" i="1"/>
  <c r="K34" i="1"/>
  <c r="J34" i="1"/>
  <c r="I34" i="1"/>
  <c r="H34" i="1"/>
  <c r="G34" i="1"/>
  <c r="F34" i="1"/>
  <c r="E34" i="1"/>
  <c r="D34" i="1"/>
  <c r="C34" i="1"/>
  <c r="B34" i="1"/>
  <c r="BC26" i="1"/>
  <c r="BC34" i="1" s="1"/>
  <c r="BA26" i="1"/>
  <c r="BA34" i="1" s="1"/>
  <c r="AA26" i="1"/>
  <c r="AA34" i="1" s="1"/>
  <c r="N26" i="1"/>
  <c r="N34" i="1" s="1"/>
  <c r="BG23" i="1"/>
  <c r="BF23" i="1"/>
  <c r="BD23" i="1"/>
  <c r="BB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Z23" i="1"/>
  <c r="Y23" i="1"/>
  <c r="X23" i="1"/>
  <c r="W23" i="1"/>
  <c r="V23" i="1"/>
  <c r="U23" i="1"/>
  <c r="T23" i="1"/>
  <c r="S23" i="1"/>
  <c r="R23" i="1"/>
  <c r="Q23" i="1"/>
  <c r="P23" i="1"/>
  <c r="O23" i="1"/>
  <c r="M23" i="1"/>
  <c r="L23" i="1"/>
  <c r="K23" i="1"/>
  <c r="J23" i="1"/>
  <c r="I23" i="1"/>
  <c r="H23" i="1"/>
  <c r="G23" i="1"/>
  <c r="F23" i="1"/>
  <c r="E23" i="1"/>
  <c r="D23" i="1"/>
  <c r="C23" i="1"/>
  <c r="B23" i="1"/>
  <c r="N22" i="1"/>
  <c r="BA21" i="1"/>
  <c r="AN21" i="1"/>
  <c r="AA21" i="1"/>
  <c r="N21" i="1"/>
  <c r="BA20" i="1"/>
  <c r="AN20" i="1"/>
  <c r="AA20" i="1"/>
  <c r="N20" i="1"/>
  <c r="BA19" i="1"/>
  <c r="AN19" i="1"/>
  <c r="AA19" i="1"/>
  <c r="N19" i="1"/>
  <c r="BA18" i="1"/>
  <c r="AN18" i="1"/>
  <c r="AA18" i="1"/>
  <c r="N18" i="1"/>
  <c r="BA17" i="1"/>
  <c r="AN17" i="1"/>
  <c r="AA17" i="1"/>
  <c r="N17" i="1"/>
  <c r="BA16" i="1"/>
  <c r="AN16" i="1"/>
  <c r="AA16" i="1"/>
  <c r="BA15" i="1"/>
  <c r="AN15" i="1"/>
  <c r="AA15" i="1"/>
  <c r="N15" i="1"/>
  <c r="BE14" i="1"/>
  <c r="BE23" i="1" s="1"/>
  <c r="BC14" i="1"/>
  <c r="BC23" i="1" s="1"/>
  <c r="BA14" i="1"/>
  <c r="AN14" i="1"/>
  <c r="AN23" i="1" s="1"/>
  <c r="AA14" i="1"/>
  <c r="N14" i="1"/>
  <c r="N23" i="1" s="1"/>
  <c r="Z13" i="3" l="1"/>
  <c r="H15" i="4"/>
  <c r="AA23" i="1"/>
  <c r="BA23" i="1"/>
  <c r="BH26" i="2"/>
  <c r="BH33" i="2" s="1"/>
  <c r="V13" i="3"/>
  <c r="V22" i="3" s="1"/>
  <c r="Y33" i="4"/>
  <c r="AM33" i="4"/>
  <c r="H14" i="4"/>
  <c r="H16" i="4"/>
  <c r="H18" i="4"/>
  <c r="H20" i="4"/>
  <c r="H23" i="4"/>
  <c r="H26" i="4"/>
  <c r="H28" i="4"/>
  <c r="H31" i="4"/>
  <c r="G33" i="4"/>
  <c r="G54" i="4"/>
  <c r="AE54" i="4"/>
  <c r="Y54" i="4"/>
  <c r="H54" i="4" s="1"/>
  <c r="H33" i="4"/>
  <c r="BH14" i="2"/>
  <c r="BD26" i="1"/>
  <c r="BD34" i="1" s="1"/>
  <c r="L33" i="2"/>
  <c r="U13" i="3"/>
  <c r="AA13" i="3" l="1"/>
  <c r="BH23" i="2"/>
  <c r="U22" i="3"/>
  <c r="W13" i="3"/>
  <c r="AB13" i="3"/>
  <c r="W22" i="3" l="1"/>
  <c r="AC13" i="3"/>
</calcChain>
</file>

<file path=xl/sharedStrings.xml><?xml version="1.0" encoding="utf-8"?>
<sst xmlns="http://schemas.openxmlformats.org/spreadsheetml/2006/main" count="404" uniqueCount="229">
  <si>
    <t>Додаток 1</t>
  </si>
  <si>
    <t>до рішення виконавчого комітету</t>
  </si>
  <si>
    <t>Фактична мережа закладів загальної середньої освіти</t>
  </si>
  <si>
    <t>на 2023/2024 навчальний рік</t>
  </si>
  <si>
    <t>Заклади загальної середньої освіти</t>
  </si>
  <si>
    <t>1-А</t>
  </si>
  <si>
    <t xml:space="preserve">1-ф </t>
  </si>
  <si>
    <t>1-Б</t>
  </si>
  <si>
    <t>1-В</t>
  </si>
  <si>
    <t>1-Г</t>
  </si>
  <si>
    <t>1-І</t>
  </si>
  <si>
    <t>к-сть класів</t>
  </si>
  <si>
    <t>к-сть учнів</t>
  </si>
  <si>
    <t>к-ть учнів ГПД</t>
  </si>
  <si>
    <t>2-А</t>
  </si>
  <si>
    <t xml:space="preserve">2-ф </t>
  </si>
  <si>
    <t>2-ф</t>
  </si>
  <si>
    <t>2-Б</t>
  </si>
  <si>
    <t>2-В</t>
  </si>
  <si>
    <t>2-Г</t>
  </si>
  <si>
    <t>2-І</t>
  </si>
  <si>
    <t>3-А</t>
  </si>
  <si>
    <t>3-ф</t>
  </si>
  <si>
    <t xml:space="preserve">3-ф </t>
  </si>
  <si>
    <t>3-Б</t>
  </si>
  <si>
    <t>3-В</t>
  </si>
  <si>
    <t>3-Г</t>
  </si>
  <si>
    <t>3-І</t>
  </si>
  <si>
    <t>3-Е</t>
  </si>
  <si>
    <t>4-А</t>
  </si>
  <si>
    <t xml:space="preserve">4-ф </t>
  </si>
  <si>
    <t>4-Б</t>
  </si>
  <si>
    <t>4-Б ф</t>
  </si>
  <si>
    <t>4-В</t>
  </si>
  <si>
    <t>4-Г</t>
  </si>
  <si>
    <t>4-I</t>
  </si>
  <si>
    <t>4-E</t>
  </si>
  <si>
    <t>к-сть 1-4 класів</t>
  </si>
  <si>
    <t>к-сть учнів у 1-4 кл.</t>
  </si>
  <si>
    <t>ГПД (всього дітей)</t>
  </si>
  <si>
    <t>ГПД (всього груп)</t>
  </si>
  <si>
    <t>ГПД (всього ставок)</t>
  </si>
  <si>
    <t>Коломийський ліцей №1 імені В.Стефаника</t>
  </si>
  <si>
    <t>Коломийський ліцей №2</t>
  </si>
  <si>
    <t>Коломийський ліцей №4 імені Сергія Лисенка</t>
  </si>
  <si>
    <t>Коломийський ліцей №5 імені Т.Г.Шевченка</t>
  </si>
  <si>
    <t>Коломийський ліцей №8</t>
  </si>
  <si>
    <t>Коломийський ліцей №9</t>
  </si>
  <si>
    <t>Коломийський ліцей імені М.Грушевського</t>
  </si>
  <si>
    <t>Саджавський ліцей</t>
  </si>
  <si>
    <t>з них вечірні класи</t>
  </si>
  <si>
    <t>Всього:</t>
  </si>
  <si>
    <t>З них інклюзивне навчання у:</t>
  </si>
  <si>
    <t xml:space="preserve"> </t>
  </si>
  <si>
    <t>Керуючий справами виконавчого комітету міської ради</t>
  </si>
  <si>
    <t>Микола АНДРУСЯК</t>
  </si>
  <si>
    <t>Продовження додатка 1</t>
  </si>
  <si>
    <t>5-А</t>
  </si>
  <si>
    <t>5-ф</t>
  </si>
  <si>
    <t>5-Б</t>
  </si>
  <si>
    <t>5-В</t>
  </si>
  <si>
    <t>5-Г</t>
  </si>
  <si>
    <t>5-І</t>
  </si>
  <si>
    <t>5-Д</t>
  </si>
  <si>
    <t>6-А</t>
  </si>
  <si>
    <t>6-ф</t>
  </si>
  <si>
    <t>6-Б</t>
  </si>
  <si>
    <t>6-В</t>
  </si>
  <si>
    <t>6-Г</t>
  </si>
  <si>
    <t>6-Д</t>
  </si>
  <si>
    <t>6-Е</t>
  </si>
  <si>
    <t>6-I</t>
  </si>
  <si>
    <t>7-А</t>
  </si>
  <si>
    <t>7-ф</t>
  </si>
  <si>
    <t>7-Б</t>
  </si>
  <si>
    <t>7-В</t>
  </si>
  <si>
    <t>7-Г</t>
  </si>
  <si>
    <t>7-Д</t>
  </si>
  <si>
    <t>7-I</t>
  </si>
  <si>
    <t>8-А</t>
  </si>
  <si>
    <t>8-ф</t>
  </si>
  <si>
    <t>8-Б</t>
  </si>
  <si>
    <t>8-В</t>
  </si>
  <si>
    <t>8-Г</t>
  </si>
  <si>
    <t>8-Д</t>
  </si>
  <si>
    <t>8-Е</t>
  </si>
  <si>
    <t>9-А</t>
  </si>
  <si>
    <t>9-ф</t>
  </si>
  <si>
    <t>9-Б</t>
  </si>
  <si>
    <t>9-В</t>
  </si>
  <si>
    <t>9-Г</t>
  </si>
  <si>
    <t>9-Д</t>
  </si>
  <si>
    <t>к-сть 5-9 класів</t>
  </si>
  <si>
    <t>к-сть учнів у 5-9 кл.</t>
  </si>
  <si>
    <t xml:space="preserve">Продовження додатка 1  </t>
  </si>
  <si>
    <t>10-А</t>
  </si>
  <si>
    <t>10-ф</t>
  </si>
  <si>
    <t>10-Б</t>
  </si>
  <si>
    <t>10-В</t>
  </si>
  <si>
    <t>10-Г</t>
  </si>
  <si>
    <t>11-А</t>
  </si>
  <si>
    <t>11-Ф</t>
  </si>
  <si>
    <t>11-ф</t>
  </si>
  <si>
    <t>11-Б</t>
  </si>
  <si>
    <t>11-В</t>
  </si>
  <si>
    <t>к-сть 10-12 класів</t>
  </si>
  <si>
    <t>к-сть учнів 10-12 класах</t>
  </si>
  <si>
    <t>к-сть 1-12 класів</t>
  </si>
  <si>
    <t>к-сть учнів у 1-12кл.</t>
  </si>
  <si>
    <t>Наповнюваність</t>
  </si>
  <si>
    <t>І-ІV</t>
  </si>
  <si>
    <t>V-IX</t>
  </si>
  <si>
    <t>X-XII</t>
  </si>
  <si>
    <t>I-XII</t>
  </si>
  <si>
    <t>з них вечірні класи у Коломийському ліцеї №8</t>
  </si>
  <si>
    <t>Керуючий справами виконавчого комітету</t>
  </si>
  <si>
    <t>Додаток 2</t>
  </si>
  <si>
    <t xml:space="preserve">Фактична мережа закладів дошкільної освіти </t>
  </si>
  <si>
    <t>№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</si>
  <si>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</si>
  <si>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</si>
  <si>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</si>
  <si>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</si>
  <si>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</si>
  <si>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</si>
  <si>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</si>
  <si>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 та логопедичні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</si>
  <si>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</si>
  <si>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</si>
  <si>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</si>
  <si>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</si>
  <si>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</si>
  <si>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</si>
  <si>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</si>
  <si>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</si>
  <si>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</si>
  <si>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</si>
  <si>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</si>
  <si>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>IV група (санаторна)</t>
  </si>
  <si>
    <t xml:space="preserve">ІІІ група </t>
  </si>
  <si>
    <t>IV група</t>
  </si>
  <si>
    <t>ІІ група (спеціальна)</t>
  </si>
  <si>
    <t>III група (спеціальна)</t>
  </si>
  <si>
    <t>IV група (логопедична)</t>
  </si>
  <si>
    <t>V група (санаторна)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</si>
  <si>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</si>
  <si>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</si>
  <si>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</si>
  <si>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 xml:space="preserve">  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</si>
  <si>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</si>
  <si>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</si>
  <si>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</si>
  <si>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</si>
  <si>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</si>
  <si>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</si>
  <si>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</si>
  <si>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</si>
  <si>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</si>
  <si>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Корницький заклад дошкільної освіти (ясла-садок) "Калинка"</t>
  </si>
  <si>
    <t>Саджавський ЗДО (ясла-садок)    "Дударик"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</si>
  <si>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</si>
  <si>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</si>
  <si>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</si>
  <si>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</si>
  <si>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</si>
  <si>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</si>
  <si>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</si>
  <si>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Коломийський ЗДО (ясла-садок)  №3 "Берізка"</t>
  </si>
  <si>
    <t>Коломийський ЗДО (ясла-садок) №7 "Росинка"</t>
  </si>
  <si>
    <t>Коломийський ЗДО (ясла-садок) №9 "Веселка"</t>
  </si>
  <si>
    <t>Коломийський заклад дошкільної освіти (ясла - садок) №18 "Ластівка"</t>
  </si>
  <si>
    <t>Саджавський ЗДО (ясла-садок) "Дударик"</t>
  </si>
  <si>
    <t>Дошкільний підрозділ Коломийська філія №20 Коломийського ліцею №4 імені Сергія Лисенка</t>
  </si>
  <si>
    <t>Додаток 3</t>
  </si>
  <si>
    <t>Фактична мережа Центру позашкільної освіти на 2023/2024 навчальний рік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</si>
  <si>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</si>
  <si>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</si>
  <si>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</si>
  <si>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</si>
  <si>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 напрям</t>
  </si>
  <si>
    <t>Разом</t>
  </si>
  <si>
    <t>Назва гуртка</t>
  </si>
  <si>
    <t>в них дітей</t>
  </si>
  <si>
    <t>Всього груп</t>
  </si>
  <si>
    <t>Всього дітей</t>
  </si>
  <si>
    <t>Екофітодизайн</t>
  </si>
  <si>
    <t>Друге життя речей</t>
  </si>
  <si>
    <t>Вокальний</t>
  </si>
  <si>
    <t>Пішохідний туризм</t>
  </si>
  <si>
    <t>Пластове новацтво</t>
  </si>
  <si>
    <t>Юні охоронці природи</t>
  </si>
  <si>
    <t>Цікава майстерня</t>
  </si>
  <si>
    <t>Фортепіанний</t>
  </si>
  <si>
    <t>Велосипедний туризм</t>
  </si>
  <si>
    <t>Пластове юнацтво</t>
  </si>
  <si>
    <t>Біорізноманіття</t>
  </si>
  <si>
    <t>Історико-технічне стендове моделювання</t>
  </si>
  <si>
    <t>Бальні танці</t>
  </si>
  <si>
    <t>Гірський туризм</t>
  </si>
  <si>
    <t>Флористика та фітодизайн інтер’єру</t>
  </si>
  <si>
    <t>Основи робототехніки та комп’ютерного моделювання</t>
  </si>
  <si>
    <t>Народні танці</t>
  </si>
  <si>
    <t>Спортивний туризм</t>
  </si>
  <si>
    <t>Початкове технічне моделювання</t>
  </si>
  <si>
    <t>Гра на духових інструментах</t>
  </si>
  <si>
    <t>Спортивна підготовка туриста</t>
  </si>
  <si>
    <t>Скретч програмування</t>
  </si>
  <si>
    <t>Оркестр народних інструментів</t>
  </si>
  <si>
    <t>Організатор спортивного туризму</t>
  </si>
  <si>
    <t>Мала акдемія наук</t>
  </si>
  <si>
    <t>Театральний</t>
  </si>
  <si>
    <t>Спортивне орієнтування</t>
  </si>
  <si>
    <t>Основи Web-дизайну</t>
  </si>
  <si>
    <t>Вишивка</t>
  </si>
  <si>
    <t>Юні туристи-краєзнавці</t>
  </si>
  <si>
    <t>Прикладне мистецтво</t>
  </si>
  <si>
    <t>Географічне краєзнавство</t>
  </si>
  <si>
    <t>Іграшки</t>
  </si>
  <si>
    <t>Екологічне краєзнавство</t>
  </si>
  <si>
    <t>Рукоділля</t>
  </si>
  <si>
    <t>Юні екскурсоводи</t>
  </si>
  <si>
    <t>Бісероплетіння</t>
  </si>
  <si>
    <t>Гердан</t>
  </si>
  <si>
    <t>Аплікація</t>
  </si>
  <si>
    <t>Конструювання та моделювання одягу</t>
  </si>
  <si>
    <t>Сольфеджіо і музлітература</t>
  </si>
  <si>
    <t xml:space="preserve"> групах</t>
  </si>
  <si>
    <t>від 19.09.2023 р. № 239</t>
  </si>
  <si>
    <t>від 19.09.2023р.№ 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</si>
</sst>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>
    <font>
      <sz val="10"/>
      <color rgb="FF000000"/>
      <name val="Arial"/>
      <scheme val="minor"/>
    </font>
    <font>
      <sz val="12"/>
      <color rgb="FF000000"/>
      <name val="&quot;Times New Roman&quot;"/>
    </font>
    <font>
      <sz val="14"/>
      <color rgb="FF000000"/>
      <name val="&quot;Times New Roman&quot;"/>
    </font>
    <font>
      <sz val="24"/>
      <color rgb="FF000000"/>
      <name val="&quot;Times New Roman&quot;"/>
    </font>
    <font>
      <b/>
      <sz val="24"/>
      <color rgb="FF000000"/>
      <name val="&quot;Times New Roman&quot;"/>
    </font>
    <font>
      <b/>
      <sz val="14"/>
      <color rgb="FF000000"/>
      <name val="&quot;Times New Roman&quot;"/>
    </font>
    <font>
      <sz val="14"/>
      <color theme="1"/>
      <name val="&quot;Times New Roman&quot;"/>
    </font>
    <font>
      <sz val="11"/>
      <color rgb="FF000000"/>
      <name val="Calibri"/>
    </font>
    <font>
      <b/>
      <sz val="12"/>
      <color rgb="FF000000"/>
      <name val="&quot;Times New Roman&quot;"/>
    </font>
    <font>
      <b/>
      <sz val="18"/>
      <color rgb="FF000000"/>
      <name val="&quot;Times New Roman&quot;"/>
    </font>
    <font>
      <b/>
      <sz val="18"/>
      <color rgb="FF008000"/>
      <name val="&quot;Times New Roman&quot;"/>
    </font>
    <font>
      <b/>
      <sz val="18"/>
      <color theme="1"/>
      <name val="&quot;Times New Roman&quot;"/>
    </font>
    <font>
      <sz val="18"/>
      <color rgb="FF000000"/>
      <name val="&quot;Times New Roman&quot;"/>
    </font>
    <font>
      <sz val="18"/>
      <color theme="1"/>
      <name val="Arial"/>
      <scheme val="minor"/>
    </font>
    <font>
      <sz val="18"/>
      <color theme="1"/>
      <name val="Times New Roman"/>
    </font>
    <font>
      <sz val="18"/>
      <color theme="1"/>
      <name val="&quot;Times New Roman&quot;"/>
    </font>
    <font>
      <b/>
      <sz val="24"/>
      <color theme="1"/>
      <name val="Times New Roman"/>
    </font>
    <font>
      <b/>
      <sz val="16"/>
      <color rgb="FF000000"/>
      <name val="&quot;Times New Roman&quot;"/>
    </font>
    <font>
      <sz val="10"/>
      <color theme="1"/>
      <name val="Arial"/>
      <scheme val="minor"/>
    </font>
    <font>
      <sz val="11"/>
      <color theme="1"/>
      <name val="Calibri"/>
    </font>
    <font>
      <sz val="24"/>
      <color theme="1"/>
      <name val="&quot;Times New Roman&quot;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rgb="FF008000"/>
      <name val="Times New Roman"/>
      <family val="1"/>
      <charset val="204"/>
    </font>
    <font>
      <b/>
      <i/>
      <sz val="14"/>
      <color rgb="FF0070C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rgb="FF4A86E8"/>
      <name val="Times New Roman"/>
      <family val="1"/>
      <charset val="204"/>
    </font>
    <font>
      <sz val="14"/>
      <color rgb="FF1F1F1F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rgb="FF1F1F1F"/>
      <name val="Times New Roman"/>
      <family val="1"/>
      <charset val="204"/>
    </font>
    <font>
      <sz val="14"/>
      <color rgb="FF000000"/>
      <name val="Arial"/>
      <family val="2"/>
      <charset val="204"/>
      <scheme val="minor"/>
    </font>
    <font>
      <sz val="14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E599"/>
        <bgColor rgb="FFFFE59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94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/>
    <xf numFmtId="0" fontId="5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wrapText="1"/>
    </xf>
    <xf numFmtId="0" fontId="7" fillId="2" borderId="0" xfId="0" applyFont="1" applyFill="1" applyAlignment="1"/>
    <xf numFmtId="0" fontId="7" fillId="2" borderId="0" xfId="0" applyFont="1" applyFill="1" applyAlignment="1"/>
    <xf numFmtId="0" fontId="8" fillId="2" borderId="0" xfId="0" applyFont="1" applyFill="1" applyAlignment="1"/>
    <xf numFmtId="0" fontId="9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wrapText="1"/>
    </xf>
    <xf numFmtId="0" fontId="10" fillId="2" borderId="2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13" fillId="2" borderId="0" xfId="0" applyFont="1" applyFill="1"/>
    <xf numFmtId="0" fontId="14" fillId="2" borderId="1" xfId="0" applyFont="1" applyFill="1" applyBorder="1" applyAlignment="1">
      <alignment horizontal="center" wrapText="1"/>
    </xf>
    <xf numFmtId="0" fontId="14" fillId="2" borderId="2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7" fillId="0" borderId="0" xfId="0" applyFont="1" applyAlignment="1"/>
    <xf numFmtId="0" fontId="12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0" fontId="2" fillId="2" borderId="1" xfId="0" applyFont="1" applyFill="1" applyBorder="1" applyAlignment="1">
      <alignment wrapText="1"/>
    </xf>
    <xf numFmtId="0" fontId="12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wrapText="1"/>
    </xf>
    <xf numFmtId="0" fontId="9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wrapText="1"/>
    </xf>
    <xf numFmtId="0" fontId="9" fillId="2" borderId="1" xfId="0" applyFont="1" applyFill="1" applyBorder="1" applyAlignment="1"/>
    <xf numFmtId="0" fontId="9" fillId="2" borderId="1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12" fillId="2" borderId="0" xfId="0" applyFont="1" applyFill="1" applyAlignment="1"/>
    <xf numFmtId="0" fontId="12" fillId="2" borderId="0" xfId="0" applyFont="1" applyFill="1" applyAlignment="1"/>
    <xf numFmtId="0" fontId="9" fillId="2" borderId="0" xfId="0" applyFont="1" applyFill="1" applyAlignment="1"/>
    <xf numFmtId="0" fontId="9" fillId="2" borderId="0" xfId="0" applyFont="1" applyFill="1" applyAlignment="1"/>
    <xf numFmtId="0" fontId="13" fillId="2" borderId="0" xfId="0" applyFont="1" applyFill="1" applyAlignment="1"/>
    <xf numFmtId="0" fontId="13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0" fontId="13" fillId="0" borderId="0" xfId="0" applyFont="1"/>
    <xf numFmtId="0" fontId="17" fillId="2" borderId="0" xfId="0" applyFont="1" applyFill="1" applyAlignment="1">
      <alignment horizontal="center" wrapText="1"/>
    </xf>
    <xf numFmtId="0" fontId="2" fillId="2" borderId="0" xfId="0" applyFont="1" applyFill="1" applyAlignment="1"/>
    <xf numFmtId="0" fontId="18" fillId="2" borderId="0" xfId="0" applyFont="1" applyFill="1"/>
    <xf numFmtId="0" fontId="19" fillId="0" borderId="0" xfId="0" applyFont="1" applyAlignment="1"/>
    <xf numFmtId="0" fontId="19" fillId="0" borderId="0" xfId="0" applyFont="1" applyAlignment="1"/>
    <xf numFmtId="0" fontId="20" fillId="0" borderId="0" xfId="0" applyFont="1" applyAlignment="1"/>
    <xf numFmtId="0" fontId="21" fillId="2" borderId="0" xfId="0" applyFont="1" applyFill="1" applyAlignment="1"/>
    <xf numFmtId="0" fontId="22" fillId="2" borderId="0" xfId="0" applyFont="1" applyFill="1" applyAlignment="1">
      <alignment wrapText="1"/>
    </xf>
    <xf numFmtId="0" fontId="21" fillId="2" borderId="1" xfId="0" applyFont="1" applyFill="1" applyBorder="1" applyAlignment="1">
      <alignment wrapText="1"/>
    </xf>
    <xf numFmtId="0" fontId="23" fillId="2" borderId="1" xfId="0" applyFont="1" applyFill="1" applyBorder="1" applyAlignment="1">
      <alignment wrapText="1"/>
    </xf>
    <xf numFmtId="0" fontId="23" fillId="2" borderId="1" xfId="0" applyFont="1" applyFill="1" applyBorder="1" applyAlignment="1">
      <alignment horizontal="right" wrapText="1"/>
    </xf>
    <xf numFmtId="0" fontId="22" fillId="2" borderId="1" xfId="0" applyFont="1" applyFill="1" applyBorder="1" applyAlignment="1">
      <alignment wrapText="1"/>
    </xf>
    <xf numFmtId="0" fontId="23" fillId="2" borderId="1" xfId="0" applyFont="1" applyFill="1" applyBorder="1" applyAlignment="1"/>
    <xf numFmtId="0" fontId="21" fillId="0" borderId="0" xfId="0" applyFont="1" applyAlignment="1"/>
    <xf numFmtId="0" fontId="24" fillId="2" borderId="0" xfId="0" applyFont="1" applyFill="1" applyAlignment="1"/>
    <xf numFmtId="0" fontId="23" fillId="2" borderId="0" xfId="0" applyFont="1" applyFill="1" applyAlignment="1">
      <alignment horizontal="center"/>
    </xf>
    <xf numFmtId="0" fontId="23" fillId="2" borderId="1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 wrapText="1"/>
    </xf>
    <xf numFmtId="0" fontId="27" fillId="2" borderId="1" xfId="0" applyFont="1" applyFill="1" applyBorder="1" applyAlignment="1">
      <alignment horizontal="center" wrapText="1"/>
    </xf>
    <xf numFmtId="0" fontId="28" fillId="2" borderId="1" xfId="0" applyFont="1" applyFill="1" applyBorder="1" applyAlignment="1">
      <alignment horizontal="center" wrapText="1"/>
    </xf>
    <xf numFmtId="0" fontId="23" fillId="2" borderId="0" xfId="0" applyFont="1" applyFill="1" applyAlignment="1">
      <alignment horizontal="center" wrapText="1"/>
    </xf>
    <xf numFmtId="0" fontId="26" fillId="2" borderId="1" xfId="0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/>
    </xf>
    <xf numFmtId="0" fontId="21" fillId="2" borderId="1" xfId="0" applyFont="1" applyFill="1" applyBorder="1" applyAlignment="1">
      <alignment horizontal="center" wrapText="1"/>
    </xf>
    <xf numFmtId="0" fontId="22" fillId="2" borderId="1" xfId="0" applyFont="1" applyFill="1" applyBorder="1" applyAlignment="1">
      <alignment horizontal="center" wrapText="1"/>
    </xf>
    <xf numFmtId="0" fontId="25" fillId="2" borderId="1" xfId="0" applyFont="1" applyFill="1" applyBorder="1" applyAlignment="1">
      <alignment horizontal="center" wrapText="1"/>
    </xf>
    <xf numFmtId="0" fontId="21" fillId="2" borderId="1" xfId="0" applyFont="1" applyFill="1" applyBorder="1" applyAlignment="1"/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left" wrapText="1"/>
    </xf>
    <xf numFmtId="0" fontId="25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 wrapText="1"/>
    </xf>
    <xf numFmtId="0" fontId="28" fillId="2" borderId="0" xfId="0" applyFont="1" applyFill="1" applyAlignment="1">
      <alignment wrapText="1"/>
    </xf>
    <xf numFmtId="0" fontId="22" fillId="2" borderId="0" xfId="0" applyFont="1" applyFill="1"/>
    <xf numFmtId="0" fontId="22" fillId="2" borderId="0" xfId="0" applyFont="1" applyFill="1" applyAlignment="1"/>
    <xf numFmtId="0" fontId="28" fillId="2" borderId="0" xfId="0" applyFont="1" applyFill="1" applyAlignment="1">
      <alignment horizontal="center" wrapText="1"/>
    </xf>
    <xf numFmtId="0" fontId="22" fillId="0" borderId="0" xfId="0" applyFont="1"/>
    <xf numFmtId="0" fontId="25" fillId="2" borderId="1" xfId="0" applyFont="1" applyFill="1" applyBorder="1" applyAlignment="1">
      <alignment wrapText="1"/>
    </xf>
    <xf numFmtId="0" fontId="2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8" fillId="2" borderId="1" xfId="0" applyFont="1" applyFill="1" applyBorder="1" applyAlignment="1">
      <alignment wrapText="1"/>
    </xf>
    <xf numFmtId="0" fontId="29" fillId="2" borderId="1" xfId="0" applyFont="1" applyFill="1" applyBorder="1" applyAlignment="1">
      <alignment horizontal="center" wrapText="1"/>
    </xf>
    <xf numFmtId="0" fontId="23" fillId="2" borderId="3" xfId="0" applyFont="1" applyFill="1" applyBorder="1" applyAlignment="1">
      <alignment horizontal="center" wrapText="1"/>
    </xf>
    <xf numFmtId="0" fontId="23" fillId="2" borderId="4" xfId="0" applyFont="1" applyFill="1" applyBorder="1" applyAlignment="1">
      <alignment horizontal="center" wrapText="1"/>
    </xf>
    <xf numFmtId="0" fontId="21" fillId="2" borderId="3" xfId="0" applyFont="1" applyFill="1" applyBorder="1" applyAlignment="1">
      <alignment wrapText="1"/>
    </xf>
    <xf numFmtId="0" fontId="21" fillId="2" borderId="4" xfId="0" applyFont="1" applyFill="1" applyBorder="1" applyAlignment="1">
      <alignment horizontal="center" wrapText="1"/>
    </xf>
    <xf numFmtId="0" fontId="21" fillId="2" borderId="11" xfId="0" applyFont="1" applyFill="1" applyBorder="1" applyAlignment="1">
      <alignment horizontal="center" wrapText="1"/>
    </xf>
    <xf numFmtId="164" fontId="21" fillId="2" borderId="3" xfId="0" applyNumberFormat="1" applyFont="1" applyFill="1" applyBorder="1" applyAlignment="1">
      <alignment horizontal="center" wrapText="1"/>
    </xf>
    <xf numFmtId="164" fontId="21" fillId="2" borderId="4" xfId="0" applyNumberFormat="1" applyFont="1" applyFill="1" applyBorder="1" applyAlignment="1">
      <alignment horizontal="center" wrapText="1"/>
    </xf>
    <xf numFmtId="0" fontId="21" fillId="2" borderId="3" xfId="0" applyFont="1" applyFill="1" applyBorder="1" applyAlignment="1">
      <alignment horizontal="center" wrapText="1"/>
    </xf>
    <xf numFmtId="0" fontId="22" fillId="2" borderId="4" xfId="0" applyFont="1" applyFill="1" applyBorder="1" applyAlignment="1">
      <alignment horizontal="center" wrapText="1"/>
    </xf>
    <xf numFmtId="0" fontId="23" fillId="2" borderId="11" xfId="0" applyFont="1" applyFill="1" applyBorder="1" applyAlignment="1">
      <alignment horizontal="center" wrapText="1"/>
    </xf>
    <xf numFmtId="0" fontId="23" fillId="2" borderId="2" xfId="0" applyFont="1" applyFill="1" applyBorder="1" applyAlignment="1">
      <alignment horizontal="center" wrapText="1"/>
    </xf>
    <xf numFmtId="0" fontId="21" fillId="2" borderId="0" xfId="0" applyFont="1" applyFill="1" applyAlignment="1">
      <alignment wrapText="1"/>
    </xf>
    <xf numFmtId="0" fontId="30" fillId="2" borderId="0" xfId="0" applyFont="1" applyFill="1" applyAlignment="1"/>
    <xf numFmtId="0" fontId="21" fillId="2" borderId="0" xfId="0" applyFont="1" applyFill="1" applyAlignment="1">
      <alignment horizontal="center" wrapText="1"/>
    </xf>
    <xf numFmtId="0" fontId="28" fillId="0" borderId="0" xfId="0" applyFont="1" applyAlignment="1">
      <alignment horizontal="center"/>
    </xf>
    <xf numFmtId="0" fontId="28" fillId="0" borderId="4" xfId="0" applyFont="1" applyBorder="1" applyAlignment="1">
      <alignment horizontal="center" wrapText="1"/>
    </xf>
    <xf numFmtId="0" fontId="28" fillId="0" borderId="4" xfId="0" applyFont="1" applyBorder="1" applyAlignment="1">
      <alignment horizontal="center"/>
    </xf>
    <xf numFmtId="0" fontId="28" fillId="3" borderId="4" xfId="0" applyFont="1" applyFill="1" applyBorder="1" applyAlignment="1">
      <alignment horizontal="center"/>
    </xf>
    <xf numFmtId="0" fontId="28" fillId="2" borderId="4" xfId="0" applyFont="1" applyFill="1" applyBorder="1" applyAlignment="1">
      <alignment horizontal="right" wrapText="1"/>
    </xf>
    <xf numFmtId="0" fontId="22" fillId="4" borderId="4" xfId="0" applyFont="1" applyFill="1" applyBorder="1" applyAlignment="1">
      <alignment horizontal="center"/>
    </xf>
    <xf numFmtId="0" fontId="22" fillId="0" borderId="0" xfId="0" applyFont="1" applyAlignment="1"/>
    <xf numFmtId="0" fontId="22" fillId="0" borderId="11" xfId="0" applyFont="1" applyBorder="1" applyAlignment="1"/>
    <xf numFmtId="0" fontId="22" fillId="0" borderId="3" xfId="0" applyFont="1" applyBorder="1" applyAlignment="1"/>
    <xf numFmtId="0" fontId="22" fillId="0" borderId="3" xfId="0" applyFont="1" applyBorder="1" applyAlignment="1">
      <alignment horizontal="center"/>
    </xf>
    <xf numFmtId="0" fontId="28" fillId="2" borderId="4" xfId="0" applyFont="1" applyFill="1" applyBorder="1" applyAlignment="1">
      <alignment wrapText="1"/>
    </xf>
    <xf numFmtId="0" fontId="28" fillId="2" borderId="4" xfId="0" applyFont="1" applyFill="1" applyBorder="1" applyAlignment="1">
      <alignment horizontal="center"/>
    </xf>
    <xf numFmtId="0" fontId="22" fillId="2" borderId="4" xfId="0" applyFont="1" applyFill="1" applyBorder="1" applyAlignment="1">
      <alignment horizontal="center"/>
    </xf>
    <xf numFmtId="0" fontId="22" fillId="2" borderId="4" xfId="0" applyFont="1" applyFill="1" applyBorder="1"/>
    <xf numFmtId="0" fontId="22" fillId="2" borderId="3" xfId="0" applyFont="1" applyFill="1" applyBorder="1" applyAlignment="1">
      <alignment horizontal="center"/>
    </xf>
    <xf numFmtId="0" fontId="28" fillId="2" borderId="4" xfId="0" applyFont="1" applyFill="1" applyBorder="1" applyAlignment="1">
      <alignment horizontal="center" wrapText="1"/>
    </xf>
    <xf numFmtId="0" fontId="22" fillId="4" borderId="3" xfId="0" applyFont="1" applyFill="1" applyBorder="1" applyAlignment="1"/>
    <xf numFmtId="0" fontId="28" fillId="4" borderId="4" xfId="0" applyFont="1" applyFill="1" applyBorder="1" applyAlignment="1">
      <alignment wrapText="1"/>
    </xf>
    <xf numFmtId="0" fontId="28" fillId="4" borderId="4" xfId="0" applyFont="1" applyFill="1" applyBorder="1" applyAlignment="1">
      <alignment horizontal="center"/>
    </xf>
    <xf numFmtId="0" fontId="22" fillId="0" borderId="13" xfId="0" applyFont="1" applyBorder="1" applyAlignment="1"/>
    <xf numFmtId="0" fontId="22" fillId="2" borderId="4" xfId="0" applyFont="1" applyFill="1" applyBorder="1" applyAlignment="1"/>
    <xf numFmtId="0" fontId="32" fillId="2" borderId="4" xfId="0" applyFont="1" applyFill="1" applyBorder="1" applyAlignment="1">
      <alignment wrapText="1"/>
    </xf>
    <xf numFmtId="0" fontId="33" fillId="0" borderId="0" xfId="0" applyFont="1" applyAlignment="1"/>
    <xf numFmtId="0" fontId="34" fillId="0" borderId="0" xfId="0" applyFont="1" applyAlignment="1"/>
    <xf numFmtId="0" fontId="6" fillId="0" borderId="0" xfId="0" applyFont="1" applyAlignment="1"/>
    <xf numFmtId="0" fontId="23" fillId="0" borderId="3" xfId="0" applyFont="1" applyBorder="1" applyAlignment="1">
      <alignment horizontal="center" wrapText="1"/>
    </xf>
    <xf numFmtId="0" fontId="23" fillId="0" borderId="4" xfId="0" applyFont="1" applyBorder="1" applyAlignment="1">
      <alignment horizontal="center" wrapText="1"/>
    </xf>
    <xf numFmtId="0" fontId="23" fillId="0" borderId="6" xfId="0" applyFont="1" applyBorder="1" applyAlignment="1">
      <alignment horizontal="center" wrapText="1"/>
    </xf>
    <xf numFmtId="0" fontId="21" fillId="0" borderId="3" xfId="0" applyFont="1" applyBorder="1" applyAlignment="1">
      <alignment horizontal="left" wrapText="1"/>
    </xf>
    <xf numFmtId="0" fontId="21" fillId="0" borderId="4" xfId="0" applyFont="1" applyBorder="1" applyAlignment="1">
      <alignment horizontal="center"/>
    </xf>
    <xf numFmtId="0" fontId="21" fillId="0" borderId="4" xfId="0" applyFont="1" applyBorder="1" applyAlignment="1">
      <alignment wrapText="1"/>
    </xf>
    <xf numFmtId="0" fontId="21" fillId="0" borderId="4" xfId="0" applyFont="1" applyBorder="1" applyAlignment="1">
      <alignment horizontal="center" wrapText="1"/>
    </xf>
    <xf numFmtId="0" fontId="21" fillId="0" borderId="4" xfId="0" applyFont="1" applyBorder="1" applyAlignment="1"/>
    <xf numFmtId="0" fontId="21" fillId="0" borderId="3" xfId="0" applyFont="1" applyBorder="1" applyAlignme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" borderId="0" xfId="0" applyFont="1" applyFill="1" applyAlignment="1"/>
    <xf numFmtId="0" fontId="21" fillId="0" borderId="0" xfId="0" applyFont="1" applyAlignment="1"/>
    <xf numFmtId="0" fontId="23" fillId="2" borderId="0" xfId="0" applyFont="1" applyFill="1" applyAlignment="1">
      <alignment horizontal="center"/>
    </xf>
    <xf numFmtId="0" fontId="23" fillId="2" borderId="0" xfId="0" applyFont="1" applyFill="1" applyAlignment="1"/>
    <xf numFmtId="0" fontId="28" fillId="0" borderId="0" xfId="0" applyFont="1" applyAlignment="1"/>
    <xf numFmtId="0" fontId="23" fillId="2" borderId="0" xfId="0" applyFont="1" applyFill="1" applyAlignment="1">
      <alignment wrapText="1"/>
    </xf>
    <xf numFmtId="0" fontId="16" fillId="0" borderId="0" xfId="0" applyFont="1" applyAlignment="1"/>
    <xf numFmtId="0" fontId="0" fillId="0" borderId="0" xfId="0" applyFont="1" applyAlignment="1"/>
    <xf numFmtId="0" fontId="3" fillId="2" borderId="0" xfId="0" applyFont="1" applyFill="1" applyAlignment="1"/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/>
    <xf numFmtId="0" fontId="26" fillId="3" borderId="5" xfId="0" applyFont="1" applyFill="1" applyBorder="1" applyAlignment="1">
      <alignment horizontal="center" wrapText="1"/>
    </xf>
    <xf numFmtId="0" fontId="31" fillId="0" borderId="3" xfId="0" applyFont="1" applyBorder="1"/>
    <xf numFmtId="0" fontId="23" fillId="2" borderId="7" xfId="0" applyFont="1" applyFill="1" applyBorder="1" applyAlignment="1">
      <alignment horizontal="center" wrapText="1"/>
    </xf>
    <xf numFmtId="0" fontId="31" fillId="0" borderId="10" xfId="0" applyFont="1" applyBorder="1"/>
    <xf numFmtId="0" fontId="21" fillId="2" borderId="0" xfId="0" applyFont="1" applyFill="1" applyAlignment="1">
      <alignment horizontal="left" wrapText="1"/>
    </xf>
    <xf numFmtId="0" fontId="21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center" wrapText="1"/>
    </xf>
    <xf numFmtId="0" fontId="26" fillId="2" borderId="5" xfId="0" applyFont="1" applyFill="1" applyBorder="1" applyAlignment="1">
      <alignment horizontal="center" wrapText="1"/>
    </xf>
    <xf numFmtId="0" fontId="23" fillId="2" borderId="8" xfId="0" applyFont="1" applyFill="1" applyBorder="1" applyAlignment="1">
      <alignment horizontal="center" wrapText="1"/>
    </xf>
    <xf numFmtId="0" fontId="31" fillId="0" borderId="9" xfId="0" applyFont="1" applyBorder="1"/>
    <xf numFmtId="0" fontId="31" fillId="0" borderId="2" xfId="0" applyFont="1" applyBorder="1"/>
    <xf numFmtId="0" fontId="23" fillId="2" borderId="6" xfId="0" applyFont="1" applyFill="1" applyBorder="1" applyAlignment="1">
      <alignment horizontal="center" wrapText="1"/>
    </xf>
    <xf numFmtId="0" fontId="31" fillId="0" borderId="4" xfId="0" applyFont="1" applyBorder="1"/>
    <xf numFmtId="0" fontId="26" fillId="2" borderId="7" xfId="0" applyFont="1" applyFill="1" applyBorder="1" applyAlignment="1">
      <alignment horizontal="center" wrapText="1"/>
    </xf>
    <xf numFmtId="0" fontId="23" fillId="2" borderId="0" xfId="0" applyFont="1" applyFill="1" applyAlignment="1">
      <alignment horizontal="left"/>
    </xf>
    <xf numFmtId="0" fontId="23" fillId="2" borderId="0" xfId="0" applyFont="1" applyFill="1" applyAlignment="1">
      <alignment horizontal="right"/>
    </xf>
    <xf numFmtId="0" fontId="23" fillId="2" borderId="5" xfId="0" applyFont="1" applyFill="1" applyBorder="1" applyAlignment="1">
      <alignment horizontal="center" wrapText="1"/>
    </xf>
    <xf numFmtId="0" fontId="28" fillId="0" borderId="0" xfId="0" applyFont="1" applyAlignment="1">
      <alignment wrapText="1"/>
    </xf>
    <xf numFmtId="0" fontId="28" fillId="3" borderId="13" xfId="0" applyFont="1" applyFill="1" applyBorder="1" applyAlignment="1">
      <alignment horizontal="center" wrapText="1"/>
    </xf>
    <xf numFmtId="0" fontId="28" fillId="0" borderId="11" xfId="0" applyFont="1" applyBorder="1" applyAlignment="1">
      <alignment horizontal="center" wrapText="1"/>
    </xf>
    <xf numFmtId="0" fontId="31" fillId="0" borderId="11" xfId="0" applyFont="1" applyBorder="1"/>
    <xf numFmtId="0" fontId="28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22" fillId="0" borderId="12" xfId="0" applyFont="1" applyBorder="1" applyAlignment="1">
      <alignment horizontal="center"/>
    </xf>
    <xf numFmtId="0" fontId="31" fillId="0" borderId="12" xfId="0" applyFont="1" applyBorder="1"/>
    <xf numFmtId="0" fontId="28" fillId="0" borderId="13" xfId="0" applyFont="1" applyBorder="1" applyAlignment="1">
      <alignment horizontal="center" wrapText="1"/>
    </xf>
    <xf numFmtId="0" fontId="31" fillId="0" borderId="13" xfId="0" applyFont="1" applyBorder="1"/>
    <xf numFmtId="0" fontId="28" fillId="0" borderId="11" xfId="0" applyFont="1" applyBorder="1" applyAlignment="1">
      <alignment horizontal="center"/>
    </xf>
    <xf numFmtId="0" fontId="28" fillId="3" borderId="11" xfId="0" applyFont="1" applyFill="1" applyBorder="1" applyAlignment="1">
      <alignment horizontal="center" wrapText="1"/>
    </xf>
    <xf numFmtId="0" fontId="28" fillId="3" borderId="11" xfId="0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31" fillId="0" borderId="6" xfId="0" applyFont="1" applyBorder="1"/>
    <xf numFmtId="0" fontId="23" fillId="0" borderId="5" xfId="0" applyFont="1" applyBorder="1" applyAlignment="1">
      <alignment horizontal="right"/>
    </xf>
    <xf numFmtId="0" fontId="23" fillId="0" borderId="0" xfId="0" applyFont="1" applyAlignment="1"/>
    <xf numFmtId="0" fontId="23" fillId="0" borderId="12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BI56"/>
  <sheetViews>
    <sheetView showGridLines="0" topLeftCell="AP4" workbookViewId="0">
      <selection activeCell="BA7" sqref="BA7:BG7"/>
    </sheetView>
  </sheetViews>
  <sheetFormatPr defaultColWidth="12.5703125" defaultRowHeight="15.75" customHeight="1"/>
  <cols>
    <col min="1" max="1" width="32.42578125" customWidth="1"/>
    <col min="2" max="3" width="8.42578125" customWidth="1"/>
    <col min="4" max="4" width="5.85546875" customWidth="1"/>
    <col min="5" max="6" width="6.140625" customWidth="1"/>
    <col min="7" max="7" width="6.7109375" customWidth="1"/>
    <col min="8" max="8" width="5.7109375" customWidth="1"/>
    <col min="9" max="9" width="6.42578125" customWidth="1"/>
    <col min="10" max="10" width="7" customWidth="1"/>
    <col min="11" max="11" width="6" customWidth="1"/>
    <col min="12" max="12" width="6.42578125" customWidth="1"/>
    <col min="13" max="13" width="10.5703125" customWidth="1"/>
    <col min="14" max="14" width="10.140625" customWidth="1"/>
    <col min="15" max="15" width="7.85546875" customWidth="1"/>
    <col min="16" max="16" width="6.7109375" customWidth="1"/>
    <col min="17" max="17" width="6.5703125" customWidth="1"/>
    <col min="18" max="18" width="7.140625" customWidth="1"/>
    <col min="19" max="19" width="6.28515625" customWidth="1"/>
    <col min="20" max="20" width="6.42578125" customWidth="1"/>
    <col min="21" max="21" width="6.85546875" customWidth="1"/>
    <col min="22" max="22" width="6.5703125" customWidth="1"/>
    <col min="23" max="23" width="7.5703125" customWidth="1"/>
    <col min="24" max="24" width="7.28515625" customWidth="1"/>
    <col min="25" max="25" width="6.42578125" customWidth="1"/>
    <col min="26" max="26" width="10.85546875" customWidth="1"/>
    <col min="27" max="27" width="10.42578125" customWidth="1"/>
    <col min="28" max="28" width="8.5703125" customWidth="1"/>
    <col min="29" max="29" width="7" customWidth="1"/>
    <col min="30" max="30" width="6.42578125" customWidth="1"/>
    <col min="31" max="31" width="7.42578125" customWidth="1"/>
    <col min="32" max="32" width="6.5703125" customWidth="1"/>
    <col min="33" max="33" width="5.7109375" customWidth="1"/>
    <col min="34" max="34" width="6.85546875" customWidth="1"/>
    <col min="35" max="35" width="6.42578125" customWidth="1"/>
    <col min="36" max="36" width="6.28515625" customWidth="1"/>
    <col min="37" max="37" width="6" customWidth="1"/>
    <col min="38" max="38" width="5.42578125" customWidth="1"/>
    <col min="39" max="39" width="10.5703125" customWidth="1"/>
    <col min="40" max="40" width="9.7109375" customWidth="1"/>
    <col min="41" max="41" width="8.42578125" customWidth="1"/>
    <col min="42" max="43" width="6.42578125" customWidth="1"/>
    <col min="44" max="44" width="7.42578125" customWidth="1"/>
    <col min="45" max="45" width="5.5703125" customWidth="1"/>
    <col min="46" max="46" width="6.7109375" customWidth="1"/>
    <col min="47" max="47" width="6.42578125" customWidth="1"/>
    <col min="48" max="48" width="5.140625" customWidth="1"/>
    <col min="49" max="49" width="5.7109375" customWidth="1"/>
    <col min="50" max="50" width="6.140625" customWidth="1"/>
    <col min="51" max="51" width="5.5703125" customWidth="1"/>
    <col min="52" max="52" width="11.42578125" customWidth="1"/>
    <col min="53" max="53" width="9.85546875" customWidth="1"/>
    <col min="54" max="54" width="7.85546875" customWidth="1"/>
    <col min="55" max="55" width="11.5703125" customWidth="1"/>
    <col min="56" max="56" width="10.42578125" customWidth="1"/>
    <col min="57" max="57" width="10.5703125" customWidth="1"/>
    <col min="58" max="58" width="10.42578125" customWidth="1"/>
    <col min="59" max="59" width="9.42578125" customWidth="1"/>
  </cols>
  <sheetData>
    <row r="1" spans="1:60" ht="15.75" customHeight="1">
      <c r="A1" s="140"/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  <c r="BB1" s="140"/>
      <c r="BC1" s="140"/>
      <c r="BD1" s="140"/>
      <c r="BE1" s="140"/>
      <c r="BF1" s="140"/>
      <c r="BG1" s="140"/>
      <c r="BH1" s="140"/>
    </row>
    <row r="2" spans="1:60" ht="15.7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</row>
    <row r="3" spans="1:60" ht="18.7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64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4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64"/>
      <c r="BC3" s="56"/>
      <c r="BD3" s="56"/>
      <c r="BE3" s="56"/>
      <c r="BF3" s="56"/>
      <c r="BG3" s="56"/>
      <c r="BH3" s="63"/>
    </row>
    <row r="4" spans="1:60" ht="18.7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64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64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64"/>
      <c r="BC4" s="56"/>
      <c r="BD4" s="56"/>
      <c r="BE4" s="56"/>
      <c r="BF4" s="56"/>
      <c r="BG4" s="56"/>
      <c r="BH4" s="63"/>
    </row>
    <row r="5" spans="1:60" ht="15.75" customHeight="1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64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64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142" t="s">
        <v>0</v>
      </c>
      <c r="BB5" s="143"/>
      <c r="BC5" s="56"/>
      <c r="BD5" s="56"/>
      <c r="BE5" s="56"/>
      <c r="BF5" s="56"/>
      <c r="BG5" s="56"/>
      <c r="BH5" s="63"/>
    </row>
    <row r="6" spans="1:60" ht="15.75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64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64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142" t="s">
        <v>1</v>
      </c>
      <c r="BB6" s="143"/>
      <c r="BC6" s="143"/>
      <c r="BD6" s="143"/>
      <c r="BE6" s="143"/>
      <c r="BF6" s="143"/>
      <c r="BG6" s="143"/>
      <c r="BH6" s="63"/>
    </row>
    <row r="7" spans="1:60" ht="15.75" customHeigh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64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64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142" t="s">
        <v>227</v>
      </c>
      <c r="BB7" s="143"/>
      <c r="BC7" s="143"/>
      <c r="BD7" s="143"/>
      <c r="BE7" s="143"/>
      <c r="BF7" s="143"/>
      <c r="BG7" s="143"/>
      <c r="BH7" s="63"/>
    </row>
    <row r="8" spans="1:60" ht="15.75" customHeight="1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64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64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64"/>
      <c r="BC8" s="56"/>
      <c r="BD8" s="56"/>
      <c r="BE8" s="56"/>
      <c r="BF8" s="56"/>
      <c r="BG8" s="56"/>
      <c r="BH8" s="63"/>
    </row>
    <row r="9" spans="1:60" ht="15.75" customHeight="1">
      <c r="A9" s="56"/>
      <c r="B9" s="144" t="s">
        <v>2</v>
      </c>
      <c r="C9" s="143"/>
      <c r="D9" s="143"/>
      <c r="E9" s="143"/>
      <c r="F9" s="143"/>
      <c r="G9" s="143"/>
      <c r="H9" s="143"/>
      <c r="I9" s="143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  <c r="AN9" s="143"/>
      <c r="AO9" s="143"/>
      <c r="AP9" s="143"/>
      <c r="AQ9" s="143"/>
      <c r="AR9" s="143"/>
      <c r="AS9" s="143"/>
      <c r="AT9" s="143"/>
      <c r="AU9" s="143"/>
      <c r="AV9" s="143"/>
      <c r="AW9" s="143"/>
      <c r="AX9" s="143"/>
      <c r="AY9" s="143"/>
      <c r="AZ9" s="143"/>
      <c r="BA9" s="143"/>
      <c r="BB9" s="143"/>
      <c r="BC9" s="143"/>
      <c r="BD9" s="143"/>
      <c r="BE9" s="65"/>
      <c r="BF9" s="56"/>
      <c r="BG9" s="56"/>
      <c r="BH9" s="63"/>
    </row>
    <row r="10" spans="1:60" ht="15.75" customHeight="1">
      <c r="A10" s="56"/>
      <c r="B10" s="144" t="s">
        <v>3</v>
      </c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65"/>
      <c r="BE10" s="65"/>
      <c r="BF10" s="56"/>
      <c r="BG10" s="56"/>
      <c r="BH10" s="63"/>
    </row>
    <row r="11" spans="1:60" s="89" customFormat="1" ht="33" customHeight="1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87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87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87"/>
      <c r="BC11" s="59"/>
      <c r="BD11" s="59"/>
      <c r="BE11" s="59"/>
      <c r="BF11" s="59"/>
      <c r="BG11" s="59"/>
      <c r="BH11" s="88"/>
    </row>
    <row r="12" spans="1:60" s="89" customFormat="1" ht="73.5" customHeight="1">
      <c r="A12" s="66" t="s">
        <v>4</v>
      </c>
      <c r="B12" s="66" t="s">
        <v>5</v>
      </c>
      <c r="C12" s="66" t="s">
        <v>6</v>
      </c>
      <c r="D12" s="66" t="s">
        <v>6</v>
      </c>
      <c r="E12" s="66" t="s">
        <v>6</v>
      </c>
      <c r="F12" s="66" t="s">
        <v>6</v>
      </c>
      <c r="G12" s="66" t="s">
        <v>6</v>
      </c>
      <c r="H12" s="66" t="s">
        <v>6</v>
      </c>
      <c r="I12" s="66" t="s">
        <v>7</v>
      </c>
      <c r="J12" s="66" t="s">
        <v>8</v>
      </c>
      <c r="K12" s="66" t="s">
        <v>9</v>
      </c>
      <c r="L12" s="66" t="s">
        <v>10</v>
      </c>
      <c r="M12" s="68" t="s">
        <v>11</v>
      </c>
      <c r="N12" s="68" t="s">
        <v>12</v>
      </c>
      <c r="O12" s="69" t="s">
        <v>13</v>
      </c>
      <c r="P12" s="66" t="s">
        <v>14</v>
      </c>
      <c r="Q12" s="66" t="s">
        <v>15</v>
      </c>
      <c r="R12" s="66" t="s">
        <v>15</v>
      </c>
      <c r="S12" s="66" t="s">
        <v>16</v>
      </c>
      <c r="T12" s="66" t="s">
        <v>16</v>
      </c>
      <c r="U12" s="66" t="s">
        <v>15</v>
      </c>
      <c r="V12" s="66" t="s">
        <v>17</v>
      </c>
      <c r="W12" s="66" t="s">
        <v>18</v>
      </c>
      <c r="X12" s="66" t="s">
        <v>19</v>
      </c>
      <c r="Y12" s="66" t="s">
        <v>20</v>
      </c>
      <c r="Z12" s="68" t="s">
        <v>11</v>
      </c>
      <c r="AA12" s="68" t="s">
        <v>12</v>
      </c>
      <c r="AB12" s="69" t="s">
        <v>13</v>
      </c>
      <c r="AC12" s="66" t="s">
        <v>21</v>
      </c>
      <c r="AD12" s="66" t="s">
        <v>22</v>
      </c>
      <c r="AE12" s="66" t="s">
        <v>23</v>
      </c>
      <c r="AF12" s="66" t="s">
        <v>23</v>
      </c>
      <c r="AG12" s="66" t="s">
        <v>23</v>
      </c>
      <c r="AH12" s="66" t="s">
        <v>24</v>
      </c>
      <c r="AI12" s="66" t="s">
        <v>25</v>
      </c>
      <c r="AJ12" s="66" t="s">
        <v>26</v>
      </c>
      <c r="AK12" s="66" t="s">
        <v>27</v>
      </c>
      <c r="AL12" s="66" t="s">
        <v>28</v>
      </c>
      <c r="AM12" s="68" t="s">
        <v>11</v>
      </c>
      <c r="AN12" s="68" t="s">
        <v>12</v>
      </c>
      <c r="AO12" s="69" t="s">
        <v>13</v>
      </c>
      <c r="AP12" s="66" t="s">
        <v>29</v>
      </c>
      <c r="AQ12" s="66" t="s">
        <v>30</v>
      </c>
      <c r="AR12" s="66" t="s">
        <v>30</v>
      </c>
      <c r="AS12" s="66" t="s">
        <v>30</v>
      </c>
      <c r="AT12" s="66" t="s">
        <v>31</v>
      </c>
      <c r="AU12" s="66" t="s">
        <v>32</v>
      </c>
      <c r="AV12" s="66" t="s">
        <v>33</v>
      </c>
      <c r="AW12" s="66" t="s">
        <v>34</v>
      </c>
      <c r="AX12" s="66" t="s">
        <v>35</v>
      </c>
      <c r="AY12" s="66" t="s">
        <v>36</v>
      </c>
      <c r="AZ12" s="68" t="s">
        <v>11</v>
      </c>
      <c r="BA12" s="68" t="s">
        <v>12</v>
      </c>
      <c r="BB12" s="69" t="s">
        <v>13</v>
      </c>
      <c r="BC12" s="68" t="s">
        <v>37</v>
      </c>
      <c r="BD12" s="68" t="s">
        <v>38</v>
      </c>
      <c r="BE12" s="70" t="s">
        <v>39</v>
      </c>
      <c r="BF12" s="70" t="s">
        <v>40</v>
      </c>
      <c r="BG12" s="66" t="s">
        <v>41</v>
      </c>
      <c r="BH12" s="88"/>
    </row>
    <row r="13" spans="1:60" s="89" customFormat="1" ht="33" customHeight="1">
      <c r="A13" s="71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72"/>
      <c r="N13" s="72"/>
      <c r="O13" s="69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72"/>
      <c r="AA13" s="72"/>
      <c r="AB13" s="69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72"/>
      <c r="AN13" s="72"/>
      <c r="AO13" s="69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72"/>
      <c r="BA13" s="72"/>
      <c r="BB13" s="69"/>
      <c r="BC13" s="72"/>
      <c r="BD13" s="72"/>
      <c r="BE13" s="70"/>
      <c r="BF13" s="70"/>
      <c r="BG13" s="66"/>
      <c r="BH13" s="88"/>
    </row>
    <row r="14" spans="1:60" s="89" customFormat="1" ht="33" customHeight="1">
      <c r="A14" s="57" t="s">
        <v>42</v>
      </c>
      <c r="B14" s="66">
        <v>29</v>
      </c>
      <c r="C14" s="66">
        <v>20</v>
      </c>
      <c r="D14" s="66">
        <v>16</v>
      </c>
      <c r="E14" s="66"/>
      <c r="F14" s="66"/>
      <c r="G14" s="66"/>
      <c r="H14" s="66"/>
      <c r="I14" s="66">
        <v>28</v>
      </c>
      <c r="J14" s="66">
        <v>30</v>
      </c>
      <c r="K14" s="66"/>
      <c r="L14" s="66">
        <v>23</v>
      </c>
      <c r="M14" s="66">
        <v>6</v>
      </c>
      <c r="N14" s="66">
        <f t="shared" ref="N14:N15" si="0">SUM(B14:L14)</f>
        <v>146</v>
      </c>
      <c r="O14" s="69">
        <v>45</v>
      </c>
      <c r="P14" s="70">
        <v>28</v>
      </c>
      <c r="Q14" s="70">
        <v>13</v>
      </c>
      <c r="R14" s="70">
        <v>15</v>
      </c>
      <c r="S14" s="70"/>
      <c r="T14" s="70"/>
      <c r="U14" s="70"/>
      <c r="V14" s="70">
        <v>31</v>
      </c>
      <c r="W14" s="70">
        <v>33</v>
      </c>
      <c r="X14" s="70">
        <v>33</v>
      </c>
      <c r="Y14" s="70">
        <v>30</v>
      </c>
      <c r="Z14" s="70">
        <v>7</v>
      </c>
      <c r="AA14" s="70">
        <f t="shared" ref="AA14:AA21" si="1">SUM(P14:Y14)</f>
        <v>183</v>
      </c>
      <c r="AB14" s="69">
        <v>45</v>
      </c>
      <c r="AC14" s="70">
        <v>20</v>
      </c>
      <c r="AD14" s="90">
        <v>24</v>
      </c>
      <c r="AE14" s="70">
        <v>16</v>
      </c>
      <c r="AF14" s="70"/>
      <c r="AG14" s="70"/>
      <c r="AH14" s="70">
        <v>30</v>
      </c>
      <c r="AI14" s="70">
        <v>28</v>
      </c>
      <c r="AJ14" s="70"/>
      <c r="AK14" s="70">
        <v>29</v>
      </c>
      <c r="AL14" s="70"/>
      <c r="AM14" s="70">
        <v>6</v>
      </c>
      <c r="AN14" s="70">
        <f t="shared" ref="AN14:AN21" si="2">SUM(AC14:AL14)</f>
        <v>147</v>
      </c>
      <c r="AO14" s="69">
        <v>45</v>
      </c>
      <c r="AP14" s="70">
        <v>32</v>
      </c>
      <c r="AQ14" s="70">
        <v>26</v>
      </c>
      <c r="AR14" s="70">
        <v>16</v>
      </c>
      <c r="AS14" s="70"/>
      <c r="AT14" s="70">
        <v>20</v>
      </c>
      <c r="AU14" s="70"/>
      <c r="AV14" s="70">
        <v>30</v>
      </c>
      <c r="AW14" s="70">
        <v>21</v>
      </c>
      <c r="AX14" s="70">
        <v>28</v>
      </c>
      <c r="AY14" s="70"/>
      <c r="AZ14" s="70">
        <v>7</v>
      </c>
      <c r="BA14" s="70">
        <f t="shared" ref="BA14:BA21" si="3">SUM(AP14:AY14)</f>
        <v>173</v>
      </c>
      <c r="BB14" s="69">
        <v>45</v>
      </c>
      <c r="BC14" s="70">
        <f>AZ14+AM14+Z14+M14</f>
        <v>26</v>
      </c>
      <c r="BD14" s="70">
        <v>649</v>
      </c>
      <c r="BE14" s="76">
        <f>BB14+AO14+AB14+O14</f>
        <v>180</v>
      </c>
      <c r="BF14" s="76">
        <v>6</v>
      </c>
      <c r="BG14" s="76">
        <v>5</v>
      </c>
      <c r="BH14" s="88"/>
    </row>
    <row r="15" spans="1:60" s="89" customFormat="1" ht="33" customHeight="1">
      <c r="A15" s="58" t="s">
        <v>43</v>
      </c>
      <c r="B15" s="66">
        <v>25</v>
      </c>
      <c r="C15" s="66"/>
      <c r="D15" s="66"/>
      <c r="E15" s="66"/>
      <c r="F15" s="66"/>
      <c r="G15" s="66"/>
      <c r="H15" s="66"/>
      <c r="I15" s="66">
        <v>25</v>
      </c>
      <c r="J15" s="66">
        <v>25</v>
      </c>
      <c r="K15" s="66"/>
      <c r="L15" s="66"/>
      <c r="M15" s="66">
        <v>3</v>
      </c>
      <c r="N15" s="66">
        <f t="shared" si="0"/>
        <v>75</v>
      </c>
      <c r="O15" s="69">
        <v>30</v>
      </c>
      <c r="P15" s="70">
        <v>23</v>
      </c>
      <c r="Q15" s="70"/>
      <c r="R15" s="70"/>
      <c r="S15" s="70"/>
      <c r="T15" s="70"/>
      <c r="U15" s="70"/>
      <c r="V15" s="70">
        <v>25</v>
      </c>
      <c r="W15" s="70"/>
      <c r="X15" s="70"/>
      <c r="Y15" s="70"/>
      <c r="Z15" s="70">
        <v>2</v>
      </c>
      <c r="AA15" s="70">
        <f t="shared" si="1"/>
        <v>48</v>
      </c>
      <c r="AB15" s="69">
        <v>30</v>
      </c>
      <c r="AC15" s="70">
        <v>24</v>
      </c>
      <c r="AD15" s="90"/>
      <c r="AE15" s="70"/>
      <c r="AF15" s="70"/>
      <c r="AG15" s="70"/>
      <c r="AH15" s="70">
        <v>20</v>
      </c>
      <c r="AI15" s="70">
        <v>28</v>
      </c>
      <c r="AJ15" s="70"/>
      <c r="AK15" s="70"/>
      <c r="AL15" s="70"/>
      <c r="AM15" s="70">
        <v>3</v>
      </c>
      <c r="AN15" s="70">
        <f t="shared" si="2"/>
        <v>72</v>
      </c>
      <c r="AO15" s="69">
        <v>30</v>
      </c>
      <c r="AP15" s="70">
        <v>29</v>
      </c>
      <c r="AQ15" s="70"/>
      <c r="AR15" s="70"/>
      <c r="AS15" s="70"/>
      <c r="AT15" s="70">
        <v>31</v>
      </c>
      <c r="AU15" s="70"/>
      <c r="AV15" s="70"/>
      <c r="AW15" s="70"/>
      <c r="AX15" s="70"/>
      <c r="AY15" s="70"/>
      <c r="AZ15" s="70">
        <v>3</v>
      </c>
      <c r="BA15" s="70">
        <f t="shared" si="3"/>
        <v>60</v>
      </c>
      <c r="BB15" s="69">
        <v>30</v>
      </c>
      <c r="BC15" s="70">
        <v>10</v>
      </c>
      <c r="BD15" s="70">
        <v>255</v>
      </c>
      <c r="BE15" s="76">
        <v>120</v>
      </c>
      <c r="BF15" s="76">
        <v>4</v>
      </c>
      <c r="BG15" s="76">
        <v>2</v>
      </c>
      <c r="BH15" s="88"/>
    </row>
    <row r="16" spans="1:60" s="89" customFormat="1" ht="33" customHeight="1">
      <c r="A16" s="58" t="s">
        <v>44</v>
      </c>
      <c r="B16" s="66">
        <v>30</v>
      </c>
      <c r="C16" s="66">
        <v>21</v>
      </c>
      <c r="D16" s="66">
        <v>27</v>
      </c>
      <c r="E16" s="66"/>
      <c r="F16" s="66"/>
      <c r="G16" s="66"/>
      <c r="H16" s="66"/>
      <c r="I16" s="66">
        <v>30</v>
      </c>
      <c r="J16" s="66">
        <v>26</v>
      </c>
      <c r="K16" s="66">
        <v>30</v>
      </c>
      <c r="L16" s="66"/>
      <c r="M16" s="66">
        <v>6</v>
      </c>
      <c r="N16" s="66">
        <v>164</v>
      </c>
      <c r="O16" s="69">
        <v>90</v>
      </c>
      <c r="P16" s="70">
        <v>30</v>
      </c>
      <c r="Q16" s="70">
        <v>21</v>
      </c>
      <c r="R16" s="70">
        <v>18</v>
      </c>
      <c r="S16" s="70"/>
      <c r="T16" s="70"/>
      <c r="U16" s="70"/>
      <c r="V16" s="70">
        <v>28</v>
      </c>
      <c r="W16" s="70">
        <v>29</v>
      </c>
      <c r="X16" s="70">
        <v>31</v>
      </c>
      <c r="Y16" s="70"/>
      <c r="Z16" s="70">
        <v>6</v>
      </c>
      <c r="AA16" s="70">
        <f t="shared" si="1"/>
        <v>157</v>
      </c>
      <c r="AB16" s="69">
        <v>80</v>
      </c>
      <c r="AC16" s="70">
        <v>30</v>
      </c>
      <c r="AD16" s="70">
        <v>16</v>
      </c>
      <c r="AE16" s="70">
        <v>20</v>
      </c>
      <c r="AF16" s="70"/>
      <c r="AG16" s="70"/>
      <c r="AH16" s="70">
        <v>30</v>
      </c>
      <c r="AI16" s="70">
        <v>30</v>
      </c>
      <c r="AJ16" s="70">
        <v>26</v>
      </c>
      <c r="AK16" s="70"/>
      <c r="AL16" s="70"/>
      <c r="AM16" s="70">
        <v>6</v>
      </c>
      <c r="AN16" s="70">
        <f t="shared" si="2"/>
        <v>152</v>
      </c>
      <c r="AO16" s="69">
        <v>50</v>
      </c>
      <c r="AP16" s="70">
        <v>30</v>
      </c>
      <c r="AQ16" s="70">
        <v>27</v>
      </c>
      <c r="AR16" s="70">
        <v>23</v>
      </c>
      <c r="AS16" s="70"/>
      <c r="AT16" s="70">
        <v>30</v>
      </c>
      <c r="AU16" s="70"/>
      <c r="AV16" s="70">
        <v>31</v>
      </c>
      <c r="AW16" s="70">
        <v>29</v>
      </c>
      <c r="AX16" s="70"/>
      <c r="AY16" s="70"/>
      <c r="AZ16" s="70">
        <v>6</v>
      </c>
      <c r="BA16" s="70">
        <f t="shared" si="3"/>
        <v>170</v>
      </c>
      <c r="BB16" s="69">
        <v>50</v>
      </c>
      <c r="BC16" s="70">
        <v>24</v>
      </c>
      <c r="BD16" s="70">
        <v>643</v>
      </c>
      <c r="BE16" s="76">
        <v>270</v>
      </c>
      <c r="BF16" s="76">
        <v>9</v>
      </c>
      <c r="BG16" s="76">
        <v>6</v>
      </c>
      <c r="BH16" s="88"/>
    </row>
    <row r="17" spans="1:60" s="89" customFormat="1" ht="33" customHeight="1">
      <c r="A17" s="58" t="s">
        <v>45</v>
      </c>
      <c r="B17" s="66">
        <v>29</v>
      </c>
      <c r="C17" s="66">
        <v>29</v>
      </c>
      <c r="D17" s="66"/>
      <c r="E17" s="66">
        <v>10</v>
      </c>
      <c r="F17" s="66"/>
      <c r="G17" s="66"/>
      <c r="H17" s="66"/>
      <c r="I17" s="66">
        <v>24</v>
      </c>
      <c r="J17" s="66"/>
      <c r="K17" s="66"/>
      <c r="L17" s="66">
        <v>29</v>
      </c>
      <c r="M17" s="66">
        <v>5</v>
      </c>
      <c r="N17" s="66">
        <f t="shared" ref="N17:N22" si="4">SUM(B17:L17)</f>
        <v>121</v>
      </c>
      <c r="O17" s="69">
        <v>50</v>
      </c>
      <c r="P17" s="70">
        <v>22</v>
      </c>
      <c r="Q17" s="66">
        <v>28</v>
      </c>
      <c r="R17" s="66">
        <v>16</v>
      </c>
      <c r="S17" s="66">
        <v>9</v>
      </c>
      <c r="T17" s="70"/>
      <c r="U17" s="70"/>
      <c r="V17" s="70">
        <v>21</v>
      </c>
      <c r="W17" s="70"/>
      <c r="X17" s="70"/>
      <c r="Y17" s="70">
        <v>25</v>
      </c>
      <c r="Z17" s="70">
        <v>6</v>
      </c>
      <c r="AA17" s="70">
        <f t="shared" si="1"/>
        <v>121</v>
      </c>
      <c r="AB17" s="69">
        <v>40</v>
      </c>
      <c r="AC17" s="66">
        <v>27</v>
      </c>
      <c r="AD17" s="66">
        <v>30</v>
      </c>
      <c r="AE17" s="66">
        <v>12</v>
      </c>
      <c r="AF17" s="66">
        <v>9</v>
      </c>
      <c r="AG17" s="70"/>
      <c r="AH17" s="70">
        <v>23</v>
      </c>
      <c r="AI17" s="70">
        <v>29</v>
      </c>
      <c r="AJ17" s="70"/>
      <c r="AK17" s="70"/>
      <c r="AL17" s="70"/>
      <c r="AM17" s="70">
        <v>6</v>
      </c>
      <c r="AN17" s="70">
        <f t="shared" si="2"/>
        <v>130</v>
      </c>
      <c r="AO17" s="69">
        <v>40</v>
      </c>
      <c r="AP17" s="70">
        <v>20</v>
      </c>
      <c r="AQ17" s="66">
        <v>22</v>
      </c>
      <c r="AR17" s="66">
        <v>10</v>
      </c>
      <c r="AS17" s="66">
        <v>10</v>
      </c>
      <c r="AT17" s="70">
        <v>26</v>
      </c>
      <c r="AU17" s="70">
        <v>19</v>
      </c>
      <c r="AV17" s="70">
        <v>28</v>
      </c>
      <c r="AW17" s="70"/>
      <c r="AX17" s="70"/>
      <c r="AY17" s="70"/>
      <c r="AZ17" s="70">
        <v>7</v>
      </c>
      <c r="BA17" s="70">
        <f t="shared" si="3"/>
        <v>135</v>
      </c>
      <c r="BB17" s="69">
        <v>50</v>
      </c>
      <c r="BC17" s="70">
        <v>24</v>
      </c>
      <c r="BD17" s="70">
        <v>507</v>
      </c>
      <c r="BE17" s="76">
        <v>180</v>
      </c>
      <c r="BF17" s="76">
        <v>7.5</v>
      </c>
      <c r="BG17" s="76">
        <v>5</v>
      </c>
      <c r="BH17" s="88"/>
    </row>
    <row r="18" spans="1:60" s="89" customFormat="1" ht="33" customHeight="1">
      <c r="A18" s="58" t="s">
        <v>46</v>
      </c>
      <c r="B18" s="66">
        <v>23</v>
      </c>
      <c r="C18" s="66">
        <v>15</v>
      </c>
      <c r="D18" s="66">
        <v>16</v>
      </c>
      <c r="E18" s="66"/>
      <c r="F18" s="66"/>
      <c r="G18" s="66"/>
      <c r="H18" s="66"/>
      <c r="I18" s="66">
        <v>23</v>
      </c>
      <c r="J18" s="66">
        <v>23</v>
      </c>
      <c r="K18" s="66"/>
      <c r="L18" s="66"/>
      <c r="M18" s="66">
        <v>5</v>
      </c>
      <c r="N18" s="66">
        <f t="shared" si="4"/>
        <v>100</v>
      </c>
      <c r="O18" s="91">
        <v>55</v>
      </c>
      <c r="P18" s="66">
        <v>23</v>
      </c>
      <c r="Q18" s="66">
        <v>12</v>
      </c>
      <c r="R18" s="66">
        <v>13</v>
      </c>
      <c r="S18" s="66"/>
      <c r="T18" s="66"/>
      <c r="U18" s="66"/>
      <c r="V18" s="66">
        <v>18</v>
      </c>
      <c r="W18" s="66">
        <v>28</v>
      </c>
      <c r="X18" s="66"/>
      <c r="Y18" s="66"/>
      <c r="Z18" s="66">
        <v>5</v>
      </c>
      <c r="AA18" s="66">
        <f t="shared" si="1"/>
        <v>94</v>
      </c>
      <c r="AB18" s="91">
        <v>55</v>
      </c>
      <c r="AC18" s="66">
        <v>29</v>
      </c>
      <c r="AD18" s="66">
        <v>19</v>
      </c>
      <c r="AE18" s="66">
        <v>26</v>
      </c>
      <c r="AF18" s="66"/>
      <c r="AG18" s="66"/>
      <c r="AH18" s="66">
        <v>23</v>
      </c>
      <c r="AI18" s="66">
        <v>30</v>
      </c>
      <c r="AJ18" s="66"/>
      <c r="AK18" s="66"/>
      <c r="AL18" s="66"/>
      <c r="AM18" s="66">
        <v>5</v>
      </c>
      <c r="AN18" s="66">
        <f t="shared" si="2"/>
        <v>127</v>
      </c>
      <c r="AO18" s="91">
        <v>50</v>
      </c>
      <c r="AP18" s="66">
        <v>24</v>
      </c>
      <c r="AQ18" s="66">
        <v>15</v>
      </c>
      <c r="AR18" s="66">
        <v>12</v>
      </c>
      <c r="AS18" s="66"/>
      <c r="AT18" s="66">
        <v>28</v>
      </c>
      <c r="AU18" s="66"/>
      <c r="AV18" s="66">
        <v>29</v>
      </c>
      <c r="AW18" s="66"/>
      <c r="AX18" s="66"/>
      <c r="AY18" s="66"/>
      <c r="AZ18" s="66">
        <v>5</v>
      </c>
      <c r="BA18" s="66">
        <f t="shared" si="3"/>
        <v>108</v>
      </c>
      <c r="BB18" s="91">
        <v>50</v>
      </c>
      <c r="BC18" s="66">
        <v>20</v>
      </c>
      <c r="BD18" s="66">
        <v>429</v>
      </c>
      <c r="BE18" s="76">
        <v>210</v>
      </c>
      <c r="BF18" s="76">
        <v>7</v>
      </c>
      <c r="BG18" s="76">
        <v>4</v>
      </c>
      <c r="BH18" s="88"/>
    </row>
    <row r="19" spans="1:60" s="89" customFormat="1" ht="33" customHeight="1">
      <c r="A19" s="58" t="s">
        <v>47</v>
      </c>
      <c r="B19" s="74"/>
      <c r="C19" s="74">
        <v>25</v>
      </c>
      <c r="D19" s="74">
        <v>23</v>
      </c>
      <c r="E19" s="74">
        <v>29</v>
      </c>
      <c r="F19" s="74">
        <v>24</v>
      </c>
      <c r="G19" s="74">
        <v>21</v>
      </c>
      <c r="H19" s="74">
        <v>22</v>
      </c>
      <c r="I19" s="74"/>
      <c r="J19" s="74"/>
      <c r="K19" s="74"/>
      <c r="L19" s="74"/>
      <c r="M19" s="66">
        <v>6</v>
      </c>
      <c r="N19" s="66">
        <f t="shared" si="4"/>
        <v>144</v>
      </c>
      <c r="O19" s="69">
        <v>60</v>
      </c>
      <c r="P19" s="75"/>
      <c r="Q19" s="74">
        <v>32</v>
      </c>
      <c r="R19" s="74">
        <v>31</v>
      </c>
      <c r="S19" s="74">
        <v>31</v>
      </c>
      <c r="T19" s="74">
        <v>27</v>
      </c>
      <c r="U19" s="74">
        <v>26</v>
      </c>
      <c r="V19" s="75"/>
      <c r="W19" s="75"/>
      <c r="X19" s="75"/>
      <c r="Y19" s="75"/>
      <c r="Z19" s="70">
        <v>5</v>
      </c>
      <c r="AA19" s="70">
        <f t="shared" si="1"/>
        <v>147</v>
      </c>
      <c r="AB19" s="69">
        <v>90</v>
      </c>
      <c r="AC19" s="75">
        <v>29</v>
      </c>
      <c r="AD19" s="74">
        <v>29</v>
      </c>
      <c r="AE19" s="74">
        <v>29</v>
      </c>
      <c r="AF19" s="74">
        <v>26</v>
      </c>
      <c r="AG19" s="74">
        <v>27</v>
      </c>
      <c r="AH19" s="75">
        <v>35</v>
      </c>
      <c r="AI19" s="75">
        <v>31</v>
      </c>
      <c r="AJ19" s="75"/>
      <c r="AK19" s="75"/>
      <c r="AL19" s="75"/>
      <c r="AM19" s="70">
        <v>7</v>
      </c>
      <c r="AN19" s="70">
        <f t="shared" si="2"/>
        <v>206</v>
      </c>
      <c r="AO19" s="69">
        <v>90</v>
      </c>
      <c r="AP19" s="75">
        <v>28</v>
      </c>
      <c r="AQ19" s="74">
        <v>26</v>
      </c>
      <c r="AR19" s="74">
        <v>26</v>
      </c>
      <c r="AS19" s="74">
        <v>29</v>
      </c>
      <c r="AT19" s="75">
        <v>26</v>
      </c>
      <c r="AU19" s="75"/>
      <c r="AV19" s="75">
        <v>22</v>
      </c>
      <c r="AW19" s="75">
        <v>20</v>
      </c>
      <c r="AX19" s="75"/>
      <c r="AY19" s="75">
        <v>23</v>
      </c>
      <c r="AZ19" s="70">
        <v>8</v>
      </c>
      <c r="BA19" s="70">
        <f t="shared" si="3"/>
        <v>200</v>
      </c>
      <c r="BB19" s="69">
        <v>120</v>
      </c>
      <c r="BC19" s="70">
        <v>26</v>
      </c>
      <c r="BD19" s="70">
        <v>697</v>
      </c>
      <c r="BE19" s="76">
        <v>360</v>
      </c>
      <c r="BF19" s="76">
        <v>12</v>
      </c>
      <c r="BG19" s="76">
        <v>7.5</v>
      </c>
      <c r="BH19" s="88"/>
    </row>
    <row r="20" spans="1:60" s="89" customFormat="1" ht="33" customHeight="1">
      <c r="A20" s="58" t="s">
        <v>48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66"/>
      <c r="N20" s="66">
        <f t="shared" si="4"/>
        <v>0</v>
      </c>
      <c r="O20" s="69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0"/>
      <c r="AA20" s="70">
        <f t="shared" si="1"/>
        <v>0</v>
      </c>
      <c r="AB20" s="69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0"/>
      <c r="AN20" s="70">
        <f t="shared" si="2"/>
        <v>0</v>
      </c>
      <c r="AO20" s="69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0"/>
      <c r="BA20" s="70">
        <f t="shared" si="3"/>
        <v>0</v>
      </c>
      <c r="BB20" s="69"/>
      <c r="BC20" s="70"/>
      <c r="BD20" s="70"/>
      <c r="BE20" s="76"/>
      <c r="BF20" s="76"/>
      <c r="BG20" s="76"/>
      <c r="BH20" s="88"/>
    </row>
    <row r="21" spans="1:60" s="89" customFormat="1" ht="33" customHeight="1">
      <c r="A21" s="58" t="s">
        <v>49</v>
      </c>
      <c r="B21" s="74">
        <v>18</v>
      </c>
      <c r="C21" s="74"/>
      <c r="D21" s="74"/>
      <c r="E21" s="74"/>
      <c r="F21" s="74"/>
      <c r="G21" s="74"/>
      <c r="H21" s="74"/>
      <c r="I21" s="74">
        <v>23</v>
      </c>
      <c r="J21" s="74"/>
      <c r="K21" s="74"/>
      <c r="L21" s="74"/>
      <c r="M21" s="66">
        <v>2</v>
      </c>
      <c r="N21" s="66">
        <f t="shared" si="4"/>
        <v>41</v>
      </c>
      <c r="O21" s="69"/>
      <c r="P21" s="75">
        <v>24</v>
      </c>
      <c r="Q21" s="75"/>
      <c r="R21" s="75"/>
      <c r="S21" s="75"/>
      <c r="T21" s="75"/>
      <c r="U21" s="75"/>
      <c r="V21" s="75"/>
      <c r="W21" s="75"/>
      <c r="X21" s="75"/>
      <c r="Y21" s="75"/>
      <c r="Z21" s="70">
        <v>1</v>
      </c>
      <c r="AA21" s="70">
        <f t="shared" si="1"/>
        <v>24</v>
      </c>
      <c r="AB21" s="69">
        <v>6</v>
      </c>
      <c r="AC21" s="75">
        <v>18</v>
      </c>
      <c r="AD21" s="75"/>
      <c r="AE21" s="75"/>
      <c r="AF21" s="75"/>
      <c r="AG21" s="75"/>
      <c r="AH21" s="75">
        <v>18</v>
      </c>
      <c r="AI21" s="75"/>
      <c r="AJ21" s="75"/>
      <c r="AK21" s="75"/>
      <c r="AL21" s="75"/>
      <c r="AM21" s="70">
        <v>2</v>
      </c>
      <c r="AN21" s="70">
        <f t="shared" si="2"/>
        <v>36</v>
      </c>
      <c r="AO21" s="69">
        <v>12</v>
      </c>
      <c r="AP21" s="75">
        <v>19</v>
      </c>
      <c r="AQ21" s="75"/>
      <c r="AR21" s="75"/>
      <c r="AS21" s="75"/>
      <c r="AT21" s="75">
        <v>19</v>
      </c>
      <c r="AU21" s="75"/>
      <c r="AV21" s="75"/>
      <c r="AW21" s="75"/>
      <c r="AX21" s="75"/>
      <c r="AY21" s="75"/>
      <c r="AZ21" s="70">
        <v>2</v>
      </c>
      <c r="BA21" s="70">
        <f t="shared" si="3"/>
        <v>38</v>
      </c>
      <c r="BB21" s="69">
        <v>12</v>
      </c>
      <c r="BC21" s="70">
        <v>7</v>
      </c>
      <c r="BD21" s="70">
        <v>139</v>
      </c>
      <c r="BE21" s="76">
        <v>30</v>
      </c>
      <c r="BF21" s="76">
        <v>1</v>
      </c>
      <c r="BG21" s="76">
        <v>0.5</v>
      </c>
      <c r="BH21" s="88"/>
    </row>
    <row r="22" spans="1:60" s="89" customFormat="1" ht="33" customHeight="1">
      <c r="A22" s="58" t="s">
        <v>50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66"/>
      <c r="N22" s="66">
        <f t="shared" si="4"/>
        <v>0</v>
      </c>
      <c r="O22" s="69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0"/>
      <c r="AA22" s="70"/>
      <c r="AB22" s="69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0"/>
      <c r="AN22" s="70"/>
      <c r="AO22" s="69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0"/>
      <c r="BA22" s="70"/>
      <c r="BB22" s="69"/>
      <c r="BC22" s="70"/>
      <c r="BD22" s="70"/>
      <c r="BE22" s="76"/>
      <c r="BF22" s="76"/>
      <c r="BG22" s="76"/>
      <c r="BH22" s="88"/>
    </row>
    <row r="23" spans="1:60" s="89" customFormat="1" ht="33" customHeight="1">
      <c r="A23" s="59" t="s">
        <v>51</v>
      </c>
      <c r="B23" s="66">
        <f t="shared" ref="B23:BG23" si="5">SUM(B14:B21)</f>
        <v>154</v>
      </c>
      <c r="C23" s="66">
        <f t="shared" si="5"/>
        <v>110</v>
      </c>
      <c r="D23" s="66">
        <f t="shared" si="5"/>
        <v>82</v>
      </c>
      <c r="E23" s="66">
        <f t="shared" si="5"/>
        <v>39</v>
      </c>
      <c r="F23" s="66">
        <f t="shared" si="5"/>
        <v>24</v>
      </c>
      <c r="G23" s="66">
        <f t="shared" si="5"/>
        <v>21</v>
      </c>
      <c r="H23" s="66">
        <f t="shared" si="5"/>
        <v>22</v>
      </c>
      <c r="I23" s="66">
        <f t="shared" si="5"/>
        <v>153</v>
      </c>
      <c r="J23" s="66">
        <f t="shared" si="5"/>
        <v>104</v>
      </c>
      <c r="K23" s="66">
        <f t="shared" si="5"/>
        <v>30</v>
      </c>
      <c r="L23" s="66">
        <f t="shared" si="5"/>
        <v>52</v>
      </c>
      <c r="M23" s="66">
        <f t="shared" si="5"/>
        <v>33</v>
      </c>
      <c r="N23" s="66">
        <f t="shared" si="5"/>
        <v>791</v>
      </c>
      <c r="O23" s="66">
        <f t="shared" si="5"/>
        <v>330</v>
      </c>
      <c r="P23" s="66">
        <f t="shared" si="5"/>
        <v>150</v>
      </c>
      <c r="Q23" s="66">
        <f t="shared" si="5"/>
        <v>106</v>
      </c>
      <c r="R23" s="66">
        <f t="shared" si="5"/>
        <v>93</v>
      </c>
      <c r="S23" s="66">
        <f t="shared" si="5"/>
        <v>40</v>
      </c>
      <c r="T23" s="66">
        <f t="shared" si="5"/>
        <v>27</v>
      </c>
      <c r="U23" s="66">
        <f t="shared" si="5"/>
        <v>26</v>
      </c>
      <c r="V23" s="66">
        <f t="shared" si="5"/>
        <v>123</v>
      </c>
      <c r="W23" s="66">
        <f t="shared" si="5"/>
        <v>90</v>
      </c>
      <c r="X23" s="66">
        <f t="shared" si="5"/>
        <v>64</v>
      </c>
      <c r="Y23" s="66">
        <f t="shared" si="5"/>
        <v>55</v>
      </c>
      <c r="Z23" s="66">
        <f t="shared" si="5"/>
        <v>32</v>
      </c>
      <c r="AA23" s="66">
        <f t="shared" si="5"/>
        <v>774</v>
      </c>
      <c r="AB23" s="66">
        <f t="shared" si="5"/>
        <v>346</v>
      </c>
      <c r="AC23" s="66">
        <f t="shared" si="5"/>
        <v>177</v>
      </c>
      <c r="AD23" s="66">
        <f t="shared" si="5"/>
        <v>118</v>
      </c>
      <c r="AE23" s="66">
        <f t="shared" si="5"/>
        <v>103</v>
      </c>
      <c r="AF23" s="66">
        <f t="shared" si="5"/>
        <v>35</v>
      </c>
      <c r="AG23" s="66">
        <f t="shared" si="5"/>
        <v>27</v>
      </c>
      <c r="AH23" s="66">
        <f t="shared" si="5"/>
        <v>179</v>
      </c>
      <c r="AI23" s="66">
        <f t="shared" si="5"/>
        <v>176</v>
      </c>
      <c r="AJ23" s="66">
        <f t="shared" si="5"/>
        <v>26</v>
      </c>
      <c r="AK23" s="66">
        <f t="shared" si="5"/>
        <v>29</v>
      </c>
      <c r="AL23" s="66">
        <f t="shared" si="5"/>
        <v>0</v>
      </c>
      <c r="AM23" s="66">
        <f t="shared" si="5"/>
        <v>35</v>
      </c>
      <c r="AN23" s="66">
        <f t="shared" si="5"/>
        <v>870</v>
      </c>
      <c r="AO23" s="66">
        <f t="shared" si="5"/>
        <v>317</v>
      </c>
      <c r="AP23" s="66">
        <f t="shared" si="5"/>
        <v>182</v>
      </c>
      <c r="AQ23" s="66">
        <f t="shared" si="5"/>
        <v>116</v>
      </c>
      <c r="AR23" s="66">
        <f t="shared" si="5"/>
        <v>87</v>
      </c>
      <c r="AS23" s="66">
        <f t="shared" si="5"/>
        <v>39</v>
      </c>
      <c r="AT23" s="66">
        <f t="shared" si="5"/>
        <v>180</v>
      </c>
      <c r="AU23" s="66">
        <f t="shared" si="5"/>
        <v>19</v>
      </c>
      <c r="AV23" s="66">
        <f t="shared" si="5"/>
        <v>140</v>
      </c>
      <c r="AW23" s="66">
        <f t="shared" si="5"/>
        <v>70</v>
      </c>
      <c r="AX23" s="66">
        <f t="shared" si="5"/>
        <v>28</v>
      </c>
      <c r="AY23" s="66">
        <f t="shared" si="5"/>
        <v>23</v>
      </c>
      <c r="AZ23" s="66">
        <f t="shared" si="5"/>
        <v>38</v>
      </c>
      <c r="BA23" s="66">
        <f t="shared" si="5"/>
        <v>884</v>
      </c>
      <c r="BB23" s="66">
        <f t="shared" si="5"/>
        <v>357</v>
      </c>
      <c r="BC23" s="66">
        <f t="shared" si="5"/>
        <v>137</v>
      </c>
      <c r="BD23" s="66">
        <f t="shared" si="5"/>
        <v>3319</v>
      </c>
      <c r="BE23" s="76">
        <f t="shared" si="5"/>
        <v>1350</v>
      </c>
      <c r="BF23" s="76">
        <f t="shared" si="5"/>
        <v>46.5</v>
      </c>
      <c r="BG23" s="76">
        <f t="shared" si="5"/>
        <v>30</v>
      </c>
      <c r="BH23" s="88"/>
    </row>
    <row r="24" spans="1:60" s="89" customFormat="1" ht="33" customHeight="1">
      <c r="A24" s="59"/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7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7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76"/>
      <c r="BC24" s="66"/>
      <c r="BD24" s="66"/>
      <c r="BE24" s="66"/>
      <c r="BF24" s="58"/>
      <c r="BG24" s="58"/>
      <c r="BH24" s="88"/>
    </row>
    <row r="25" spans="1:60" s="89" customFormat="1" ht="33" customHeight="1">
      <c r="A25" s="60" t="s">
        <v>52</v>
      </c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66"/>
      <c r="N25" s="66"/>
      <c r="O25" s="76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66"/>
      <c r="AA25" s="66"/>
      <c r="AB25" s="76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66"/>
      <c r="AN25" s="66"/>
      <c r="AO25" s="66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66"/>
      <c r="BA25" s="66"/>
      <c r="BB25" s="76"/>
      <c r="BC25" s="74"/>
      <c r="BD25" s="74"/>
      <c r="BE25" s="74"/>
      <c r="BF25" s="58"/>
      <c r="BG25" s="58"/>
      <c r="BH25" s="88"/>
    </row>
    <row r="26" spans="1:60" s="89" customFormat="1" ht="33" customHeight="1">
      <c r="A26" s="58" t="s">
        <v>42</v>
      </c>
      <c r="B26" s="74">
        <v>1</v>
      </c>
      <c r="C26" s="74"/>
      <c r="D26" s="74">
        <v>1</v>
      </c>
      <c r="E26" s="74"/>
      <c r="F26" s="74"/>
      <c r="G26" s="74"/>
      <c r="H26" s="74"/>
      <c r="I26" s="74">
        <v>1</v>
      </c>
      <c r="J26" s="74">
        <v>2</v>
      </c>
      <c r="K26" s="74"/>
      <c r="L26" s="74"/>
      <c r="M26" s="66">
        <v>4</v>
      </c>
      <c r="N26" s="66">
        <f>SUM(B26:L26)</f>
        <v>5</v>
      </c>
      <c r="O26" s="76"/>
      <c r="P26" s="74">
        <v>1</v>
      </c>
      <c r="Q26" s="74">
        <v>1</v>
      </c>
      <c r="R26" s="74">
        <v>1</v>
      </c>
      <c r="S26" s="74"/>
      <c r="T26" s="74"/>
      <c r="U26" s="74"/>
      <c r="V26" s="74"/>
      <c r="W26" s="74"/>
      <c r="X26" s="74"/>
      <c r="Y26" s="74"/>
      <c r="Z26" s="66">
        <v>3</v>
      </c>
      <c r="AA26" s="66">
        <f>SUM(P26:Y26)</f>
        <v>3</v>
      </c>
      <c r="AB26" s="76"/>
      <c r="AC26" s="74"/>
      <c r="AD26" s="74">
        <v>2</v>
      </c>
      <c r="AE26" s="74"/>
      <c r="AF26" s="74"/>
      <c r="AG26" s="74"/>
      <c r="AH26" s="74"/>
      <c r="AI26" s="74"/>
      <c r="AJ26" s="74"/>
      <c r="AK26" s="74"/>
      <c r="AL26" s="74"/>
      <c r="AM26" s="66">
        <v>1</v>
      </c>
      <c r="AN26" s="66">
        <v>2</v>
      </c>
      <c r="AO26" s="66"/>
      <c r="AP26" s="74"/>
      <c r="AQ26" s="74">
        <v>1</v>
      </c>
      <c r="AR26" s="74">
        <v>2</v>
      </c>
      <c r="AS26" s="74"/>
      <c r="AT26" s="74"/>
      <c r="AU26" s="74"/>
      <c r="AV26" s="74"/>
      <c r="AW26" s="74"/>
      <c r="AX26" s="74"/>
      <c r="AY26" s="74"/>
      <c r="AZ26" s="66">
        <v>2</v>
      </c>
      <c r="BA26" s="66">
        <f>SUM(AO26:AY26)</f>
        <v>3</v>
      </c>
      <c r="BB26" s="76"/>
      <c r="BC26" s="74">
        <f t="shared" ref="BC26:BD26" si="6">AZ26+Z26+M26+AM26</f>
        <v>10</v>
      </c>
      <c r="BD26" s="74">
        <f t="shared" si="6"/>
        <v>13</v>
      </c>
      <c r="BE26" s="74"/>
      <c r="BF26" s="58"/>
      <c r="BG26" s="58"/>
      <c r="BH26" s="88"/>
    </row>
    <row r="27" spans="1:60" s="89" customFormat="1" ht="33" customHeight="1">
      <c r="A27" s="61" t="s">
        <v>43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66"/>
      <c r="N27" s="66"/>
      <c r="O27" s="76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66"/>
      <c r="AA27" s="66"/>
      <c r="AB27" s="76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66"/>
      <c r="AN27" s="66"/>
      <c r="AO27" s="66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66"/>
      <c r="BA27" s="66"/>
      <c r="BB27" s="76"/>
      <c r="BC27" s="66"/>
      <c r="BD27" s="66"/>
      <c r="BE27" s="66"/>
      <c r="BF27" s="58"/>
      <c r="BG27" s="58"/>
      <c r="BH27" s="88"/>
    </row>
    <row r="28" spans="1:60" s="89" customFormat="1" ht="33" customHeight="1">
      <c r="A28" s="61" t="s">
        <v>44</v>
      </c>
      <c r="B28" s="74">
        <v>2</v>
      </c>
      <c r="C28" s="74">
        <v>2</v>
      </c>
      <c r="D28" s="74"/>
      <c r="E28" s="74"/>
      <c r="F28" s="74"/>
      <c r="G28" s="74"/>
      <c r="H28" s="74"/>
      <c r="I28" s="74">
        <v>1</v>
      </c>
      <c r="J28" s="74"/>
      <c r="K28" s="74">
        <v>1</v>
      </c>
      <c r="L28" s="74"/>
      <c r="M28" s="66">
        <v>4</v>
      </c>
      <c r="N28" s="66">
        <v>6</v>
      </c>
      <c r="O28" s="76"/>
      <c r="P28" s="74"/>
      <c r="Q28" s="74">
        <v>1</v>
      </c>
      <c r="R28" s="74">
        <v>1</v>
      </c>
      <c r="S28" s="74"/>
      <c r="T28" s="74"/>
      <c r="U28" s="74"/>
      <c r="V28" s="74">
        <v>1</v>
      </c>
      <c r="W28" s="74"/>
      <c r="X28" s="74"/>
      <c r="Y28" s="74"/>
      <c r="Z28" s="66">
        <v>3</v>
      </c>
      <c r="AA28" s="66">
        <v>3</v>
      </c>
      <c r="AB28" s="76"/>
      <c r="AC28" s="74"/>
      <c r="AD28" s="74"/>
      <c r="AE28" s="74"/>
      <c r="AF28" s="74"/>
      <c r="AG28" s="74"/>
      <c r="AH28" s="74">
        <v>1</v>
      </c>
      <c r="AI28" s="74"/>
      <c r="AJ28" s="74">
        <v>1</v>
      </c>
      <c r="AK28" s="74"/>
      <c r="AL28" s="74"/>
      <c r="AM28" s="66">
        <v>2</v>
      </c>
      <c r="AN28" s="66">
        <v>2</v>
      </c>
      <c r="AO28" s="66"/>
      <c r="AP28" s="74"/>
      <c r="AQ28" s="74"/>
      <c r="AR28" s="74"/>
      <c r="AS28" s="74"/>
      <c r="AT28" s="74"/>
      <c r="AU28" s="74"/>
      <c r="AV28" s="74">
        <v>1</v>
      </c>
      <c r="AW28" s="74"/>
      <c r="AX28" s="74"/>
      <c r="AY28" s="74"/>
      <c r="AZ28" s="66">
        <v>1</v>
      </c>
      <c r="BA28" s="66">
        <v>1</v>
      </c>
      <c r="BB28" s="76"/>
      <c r="BC28" s="66">
        <v>10</v>
      </c>
      <c r="BD28" s="66">
        <v>12</v>
      </c>
      <c r="BE28" s="66"/>
      <c r="BF28" s="58"/>
      <c r="BG28" s="58"/>
      <c r="BH28" s="88"/>
    </row>
    <row r="29" spans="1:60" s="89" customFormat="1" ht="33" customHeight="1">
      <c r="A29" s="61" t="s">
        <v>45</v>
      </c>
      <c r="B29" s="74">
        <v>1</v>
      </c>
      <c r="C29" s="74"/>
      <c r="D29" s="74"/>
      <c r="E29" s="74"/>
      <c r="F29" s="74"/>
      <c r="G29" s="74"/>
      <c r="H29" s="74"/>
      <c r="I29" s="74">
        <v>2</v>
      </c>
      <c r="J29" s="74"/>
      <c r="K29" s="74"/>
      <c r="L29" s="74"/>
      <c r="M29" s="66">
        <v>2</v>
      </c>
      <c r="N29" s="66">
        <v>3</v>
      </c>
      <c r="O29" s="76"/>
      <c r="P29" s="74"/>
      <c r="Q29" s="74">
        <v>1</v>
      </c>
      <c r="R29" s="74">
        <v>2</v>
      </c>
      <c r="S29" s="74"/>
      <c r="T29" s="74"/>
      <c r="U29" s="74"/>
      <c r="V29" s="74">
        <v>2</v>
      </c>
      <c r="W29" s="74"/>
      <c r="X29" s="74"/>
      <c r="Y29" s="74">
        <v>1</v>
      </c>
      <c r="Z29" s="66">
        <v>4</v>
      </c>
      <c r="AA29" s="66">
        <v>6</v>
      </c>
      <c r="AB29" s="76"/>
      <c r="AC29" s="74"/>
      <c r="AD29" s="74">
        <v>1</v>
      </c>
      <c r="AE29" s="74"/>
      <c r="AF29" s="74"/>
      <c r="AG29" s="74"/>
      <c r="AH29" s="74">
        <v>1</v>
      </c>
      <c r="AI29" s="74">
        <v>1</v>
      </c>
      <c r="AJ29" s="74"/>
      <c r="AK29" s="74"/>
      <c r="AL29" s="74"/>
      <c r="AM29" s="66">
        <v>3</v>
      </c>
      <c r="AN29" s="66">
        <v>3</v>
      </c>
      <c r="AO29" s="66"/>
      <c r="AP29" s="74">
        <v>1</v>
      </c>
      <c r="AQ29" s="74"/>
      <c r="AR29" s="74"/>
      <c r="AS29" s="74"/>
      <c r="AT29" s="74">
        <v>1</v>
      </c>
      <c r="AU29" s="74"/>
      <c r="AV29" s="74">
        <v>2</v>
      </c>
      <c r="AW29" s="74"/>
      <c r="AX29" s="74"/>
      <c r="AY29" s="74"/>
      <c r="AZ29" s="66">
        <v>3</v>
      </c>
      <c r="BA29" s="66">
        <v>4</v>
      </c>
      <c r="BB29" s="76"/>
      <c r="BC29" s="66">
        <v>11</v>
      </c>
      <c r="BD29" s="66">
        <v>15</v>
      </c>
      <c r="BE29" s="66" t="s">
        <v>53</v>
      </c>
      <c r="BF29" s="58"/>
      <c r="BG29" s="58"/>
      <c r="BH29" s="88"/>
    </row>
    <row r="30" spans="1:60" s="89" customFormat="1" ht="33" customHeight="1">
      <c r="A30" s="61" t="s">
        <v>46</v>
      </c>
      <c r="B30" s="74">
        <v>1</v>
      </c>
      <c r="C30" s="74">
        <v>1</v>
      </c>
      <c r="D30" s="74"/>
      <c r="E30" s="74"/>
      <c r="F30" s="74"/>
      <c r="G30" s="74"/>
      <c r="H30" s="74"/>
      <c r="I30" s="74">
        <v>1</v>
      </c>
      <c r="J30" s="74">
        <v>1</v>
      </c>
      <c r="K30" s="74"/>
      <c r="L30" s="74"/>
      <c r="M30" s="66">
        <v>4</v>
      </c>
      <c r="N30" s="66">
        <v>4</v>
      </c>
      <c r="O30" s="76"/>
      <c r="P30" s="74">
        <v>1</v>
      </c>
      <c r="Q30" s="74"/>
      <c r="R30" s="74"/>
      <c r="S30" s="74"/>
      <c r="T30" s="74"/>
      <c r="U30" s="74"/>
      <c r="V30" s="74">
        <v>1</v>
      </c>
      <c r="W30" s="74"/>
      <c r="X30" s="74"/>
      <c r="Y30" s="74"/>
      <c r="Z30" s="66">
        <v>2</v>
      </c>
      <c r="AA30" s="66">
        <v>2</v>
      </c>
      <c r="AB30" s="76"/>
      <c r="AC30" s="74">
        <v>1</v>
      </c>
      <c r="AD30" s="74"/>
      <c r="AE30" s="74"/>
      <c r="AF30" s="74"/>
      <c r="AG30" s="74"/>
      <c r="AH30" s="74">
        <v>1</v>
      </c>
      <c r="AI30" s="74">
        <v>1</v>
      </c>
      <c r="AJ30" s="74"/>
      <c r="AK30" s="74"/>
      <c r="AL30" s="74"/>
      <c r="AM30" s="66">
        <v>3</v>
      </c>
      <c r="AN30" s="66">
        <v>3</v>
      </c>
      <c r="AO30" s="66"/>
      <c r="AP30" s="74">
        <v>1</v>
      </c>
      <c r="AQ30" s="74"/>
      <c r="AR30" s="74"/>
      <c r="AS30" s="74"/>
      <c r="AT30" s="74"/>
      <c r="AU30" s="74"/>
      <c r="AV30" s="74">
        <v>1</v>
      </c>
      <c r="AW30" s="74"/>
      <c r="AX30" s="74"/>
      <c r="AY30" s="74"/>
      <c r="AZ30" s="66">
        <v>2</v>
      </c>
      <c r="BA30" s="66">
        <v>2</v>
      </c>
      <c r="BB30" s="76"/>
      <c r="BC30" s="66">
        <v>11</v>
      </c>
      <c r="BD30" s="66">
        <v>11</v>
      </c>
      <c r="BE30" s="66"/>
      <c r="BF30" s="58"/>
      <c r="BG30" s="58"/>
      <c r="BH30" s="88"/>
    </row>
    <row r="31" spans="1:60" s="89" customFormat="1" ht="33" customHeight="1">
      <c r="A31" s="61" t="s">
        <v>47</v>
      </c>
      <c r="B31" s="74"/>
      <c r="C31" s="74">
        <v>1</v>
      </c>
      <c r="D31" s="74">
        <v>1</v>
      </c>
      <c r="E31" s="74">
        <v>1</v>
      </c>
      <c r="F31" s="74">
        <v>1</v>
      </c>
      <c r="G31" s="74">
        <v>1</v>
      </c>
      <c r="H31" s="74"/>
      <c r="I31" s="74"/>
      <c r="J31" s="74"/>
      <c r="K31" s="74"/>
      <c r="L31" s="74"/>
      <c r="M31" s="66">
        <v>5</v>
      </c>
      <c r="N31" s="66">
        <v>5</v>
      </c>
      <c r="O31" s="76"/>
      <c r="P31" s="74"/>
      <c r="Q31" s="74">
        <v>1</v>
      </c>
      <c r="R31" s="74"/>
      <c r="S31" s="74">
        <v>1</v>
      </c>
      <c r="T31" s="74">
        <v>1</v>
      </c>
      <c r="U31" s="74">
        <v>1</v>
      </c>
      <c r="V31" s="74"/>
      <c r="W31" s="74"/>
      <c r="X31" s="74"/>
      <c r="Y31" s="74"/>
      <c r="Z31" s="66">
        <v>4</v>
      </c>
      <c r="AA31" s="66">
        <v>4</v>
      </c>
      <c r="AB31" s="76"/>
      <c r="AC31" s="74"/>
      <c r="AD31" s="74">
        <v>2</v>
      </c>
      <c r="AE31" s="74"/>
      <c r="AF31" s="74"/>
      <c r="AG31" s="74">
        <v>1</v>
      </c>
      <c r="AH31" s="74"/>
      <c r="AI31" s="74"/>
      <c r="AJ31" s="74"/>
      <c r="AK31" s="74"/>
      <c r="AL31" s="74"/>
      <c r="AM31" s="66">
        <v>2</v>
      </c>
      <c r="AN31" s="66">
        <v>3</v>
      </c>
      <c r="AO31" s="66"/>
      <c r="AP31" s="74"/>
      <c r="AQ31" s="74"/>
      <c r="AR31" s="74">
        <v>1</v>
      </c>
      <c r="AS31" s="74">
        <v>1</v>
      </c>
      <c r="AT31" s="74"/>
      <c r="AU31" s="74"/>
      <c r="AV31" s="74"/>
      <c r="AW31" s="74"/>
      <c r="AX31" s="74"/>
      <c r="AY31" s="74"/>
      <c r="AZ31" s="66">
        <v>2</v>
      </c>
      <c r="BA31" s="66">
        <v>2</v>
      </c>
      <c r="BB31" s="76"/>
      <c r="BC31" s="66">
        <v>13</v>
      </c>
      <c r="BD31" s="66">
        <v>14</v>
      </c>
      <c r="BE31" s="66"/>
      <c r="BF31" s="58"/>
      <c r="BG31" s="58"/>
      <c r="BH31" s="88"/>
    </row>
    <row r="32" spans="1:60" s="89" customFormat="1" ht="33" customHeight="1">
      <c r="A32" s="61" t="s">
        <v>48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66"/>
      <c r="N32" s="66"/>
      <c r="O32" s="76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66"/>
      <c r="AA32" s="66"/>
      <c r="AB32" s="76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66"/>
      <c r="AN32" s="66"/>
      <c r="AO32" s="66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66"/>
      <c r="BA32" s="66"/>
      <c r="BB32" s="76"/>
      <c r="BC32" s="66"/>
      <c r="BD32" s="66"/>
      <c r="BE32" s="66"/>
      <c r="BF32" s="58"/>
      <c r="BG32" s="58"/>
      <c r="BH32" s="88"/>
    </row>
    <row r="33" spans="1:61" s="89" customFormat="1" ht="33" customHeight="1">
      <c r="A33" s="61" t="s">
        <v>49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66"/>
      <c r="N33" s="66"/>
      <c r="O33" s="76"/>
      <c r="P33" s="74"/>
      <c r="Q33" s="74">
        <v>1</v>
      </c>
      <c r="R33" s="74"/>
      <c r="S33" s="74"/>
      <c r="T33" s="74"/>
      <c r="U33" s="74"/>
      <c r="V33" s="74"/>
      <c r="W33" s="74"/>
      <c r="X33" s="74"/>
      <c r="Y33" s="74"/>
      <c r="Z33" s="66">
        <v>1</v>
      </c>
      <c r="AA33" s="66">
        <v>1</v>
      </c>
      <c r="AB33" s="76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66"/>
      <c r="AN33" s="66"/>
      <c r="AO33" s="66"/>
      <c r="AP33" s="74">
        <v>1</v>
      </c>
      <c r="AQ33" s="74"/>
      <c r="AR33" s="74"/>
      <c r="AS33" s="74"/>
      <c r="AT33" s="74"/>
      <c r="AU33" s="74"/>
      <c r="AV33" s="74"/>
      <c r="AW33" s="74"/>
      <c r="AX33" s="74"/>
      <c r="AY33" s="74"/>
      <c r="AZ33" s="66">
        <v>1</v>
      </c>
      <c r="BA33" s="66">
        <v>1</v>
      </c>
      <c r="BB33" s="76"/>
      <c r="BC33" s="66">
        <v>2</v>
      </c>
      <c r="BD33" s="66">
        <v>2</v>
      </c>
      <c r="BE33" s="66"/>
      <c r="BF33" s="58"/>
      <c r="BG33" s="58"/>
      <c r="BH33" s="88"/>
    </row>
    <row r="34" spans="1:61" s="89" customFormat="1" ht="33" customHeight="1">
      <c r="A34" s="59" t="s">
        <v>51</v>
      </c>
      <c r="B34" s="66">
        <f t="shared" ref="B34:BG34" si="7">SUM(B26:B33)</f>
        <v>5</v>
      </c>
      <c r="C34" s="66">
        <f t="shared" si="7"/>
        <v>4</v>
      </c>
      <c r="D34" s="66">
        <f t="shared" si="7"/>
        <v>2</v>
      </c>
      <c r="E34" s="66">
        <f t="shared" si="7"/>
        <v>1</v>
      </c>
      <c r="F34" s="66">
        <f t="shared" si="7"/>
        <v>1</v>
      </c>
      <c r="G34" s="66">
        <f t="shared" si="7"/>
        <v>1</v>
      </c>
      <c r="H34" s="66">
        <f t="shared" si="7"/>
        <v>0</v>
      </c>
      <c r="I34" s="66">
        <f t="shared" si="7"/>
        <v>5</v>
      </c>
      <c r="J34" s="66">
        <f t="shared" si="7"/>
        <v>3</v>
      </c>
      <c r="K34" s="66">
        <f t="shared" si="7"/>
        <v>1</v>
      </c>
      <c r="L34" s="66">
        <f t="shared" si="7"/>
        <v>0</v>
      </c>
      <c r="M34" s="66">
        <f t="shared" si="7"/>
        <v>19</v>
      </c>
      <c r="N34" s="66">
        <f t="shared" si="7"/>
        <v>23</v>
      </c>
      <c r="O34" s="66">
        <f t="shared" si="7"/>
        <v>0</v>
      </c>
      <c r="P34" s="66">
        <f t="shared" si="7"/>
        <v>2</v>
      </c>
      <c r="Q34" s="66">
        <f t="shared" si="7"/>
        <v>5</v>
      </c>
      <c r="R34" s="66">
        <f t="shared" si="7"/>
        <v>4</v>
      </c>
      <c r="S34" s="66">
        <f t="shared" si="7"/>
        <v>1</v>
      </c>
      <c r="T34" s="66">
        <f t="shared" si="7"/>
        <v>1</v>
      </c>
      <c r="U34" s="66">
        <f t="shared" si="7"/>
        <v>1</v>
      </c>
      <c r="V34" s="66">
        <f t="shared" si="7"/>
        <v>4</v>
      </c>
      <c r="W34" s="66">
        <f t="shared" si="7"/>
        <v>0</v>
      </c>
      <c r="X34" s="66">
        <f t="shared" si="7"/>
        <v>0</v>
      </c>
      <c r="Y34" s="66">
        <f t="shared" si="7"/>
        <v>1</v>
      </c>
      <c r="Z34" s="66">
        <f t="shared" si="7"/>
        <v>17</v>
      </c>
      <c r="AA34" s="66">
        <f t="shared" si="7"/>
        <v>19</v>
      </c>
      <c r="AB34" s="66">
        <f t="shared" si="7"/>
        <v>0</v>
      </c>
      <c r="AC34" s="66">
        <f t="shared" si="7"/>
        <v>1</v>
      </c>
      <c r="AD34" s="66">
        <f t="shared" si="7"/>
        <v>5</v>
      </c>
      <c r="AE34" s="66">
        <f t="shared" si="7"/>
        <v>0</v>
      </c>
      <c r="AF34" s="66">
        <f t="shared" si="7"/>
        <v>0</v>
      </c>
      <c r="AG34" s="66">
        <f t="shared" si="7"/>
        <v>1</v>
      </c>
      <c r="AH34" s="66">
        <f t="shared" si="7"/>
        <v>3</v>
      </c>
      <c r="AI34" s="66">
        <f t="shared" si="7"/>
        <v>2</v>
      </c>
      <c r="AJ34" s="66">
        <f t="shared" si="7"/>
        <v>1</v>
      </c>
      <c r="AK34" s="66">
        <f t="shared" si="7"/>
        <v>0</v>
      </c>
      <c r="AL34" s="66">
        <f t="shared" si="7"/>
        <v>0</v>
      </c>
      <c r="AM34" s="66">
        <f t="shared" si="7"/>
        <v>11</v>
      </c>
      <c r="AN34" s="66">
        <f t="shared" si="7"/>
        <v>13</v>
      </c>
      <c r="AO34" s="66">
        <f t="shared" si="7"/>
        <v>0</v>
      </c>
      <c r="AP34" s="66">
        <f t="shared" si="7"/>
        <v>3</v>
      </c>
      <c r="AQ34" s="66">
        <f t="shared" si="7"/>
        <v>1</v>
      </c>
      <c r="AR34" s="66">
        <f t="shared" si="7"/>
        <v>3</v>
      </c>
      <c r="AS34" s="66">
        <f t="shared" si="7"/>
        <v>1</v>
      </c>
      <c r="AT34" s="66">
        <f t="shared" si="7"/>
        <v>1</v>
      </c>
      <c r="AU34" s="66">
        <f t="shared" si="7"/>
        <v>0</v>
      </c>
      <c r="AV34" s="66">
        <f t="shared" si="7"/>
        <v>4</v>
      </c>
      <c r="AW34" s="66">
        <f t="shared" si="7"/>
        <v>0</v>
      </c>
      <c r="AX34" s="66">
        <f t="shared" si="7"/>
        <v>0</v>
      </c>
      <c r="AY34" s="66">
        <f t="shared" si="7"/>
        <v>0</v>
      </c>
      <c r="AZ34" s="66">
        <f t="shared" si="7"/>
        <v>11</v>
      </c>
      <c r="BA34" s="66">
        <f t="shared" si="7"/>
        <v>13</v>
      </c>
      <c r="BB34" s="66">
        <f t="shared" si="7"/>
        <v>0</v>
      </c>
      <c r="BC34" s="66">
        <f t="shared" si="7"/>
        <v>57</v>
      </c>
      <c r="BD34" s="66">
        <f t="shared" si="7"/>
        <v>67</v>
      </c>
      <c r="BE34" s="66">
        <f t="shared" si="7"/>
        <v>0</v>
      </c>
      <c r="BF34" s="66">
        <f t="shared" si="7"/>
        <v>0</v>
      </c>
      <c r="BG34" s="66">
        <f t="shared" si="7"/>
        <v>0</v>
      </c>
      <c r="BH34" s="88"/>
    </row>
    <row r="35" spans="1:61" ht="18.75">
      <c r="A35" s="62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73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73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73"/>
      <c r="BC35" s="67"/>
      <c r="BD35" s="67"/>
      <c r="BE35" s="67"/>
      <c r="BF35" s="77"/>
      <c r="BG35" s="77"/>
      <c r="BH35" s="63"/>
    </row>
    <row r="36" spans="1:61" ht="18.75">
      <c r="A36" s="78"/>
      <c r="B36" s="71"/>
      <c r="C36" s="79"/>
      <c r="D36" s="71"/>
      <c r="E36" s="71"/>
      <c r="F36" s="71"/>
      <c r="G36" s="71"/>
      <c r="H36" s="71"/>
      <c r="I36" s="71"/>
      <c r="J36" s="71"/>
      <c r="K36" s="71"/>
      <c r="L36" s="65"/>
      <c r="M36" s="65"/>
      <c r="N36" s="65"/>
      <c r="O36" s="80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80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80"/>
      <c r="BC36" s="65"/>
      <c r="BD36" s="65"/>
      <c r="BE36" s="65"/>
      <c r="BF36" s="56"/>
      <c r="BG36" s="56"/>
      <c r="BH36" s="63"/>
    </row>
    <row r="37" spans="1:61" ht="18.75">
      <c r="A37" s="57"/>
      <c r="B37" s="57"/>
      <c r="C37" s="81"/>
      <c r="D37" s="82"/>
      <c r="E37" s="82"/>
      <c r="F37" s="57"/>
      <c r="G37" s="57"/>
      <c r="H37" s="57"/>
      <c r="I37" s="57"/>
      <c r="J37" s="57"/>
      <c r="K37" s="57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57"/>
      <c r="AD37" s="57"/>
      <c r="AE37" s="57"/>
      <c r="AF37" s="57"/>
      <c r="AG37" s="57"/>
      <c r="AH37" s="57"/>
      <c r="AI37" s="57"/>
      <c r="AJ37" s="83"/>
      <c r="AK37" s="83"/>
      <c r="AL37" s="83"/>
      <c r="AM37" s="83"/>
      <c r="AN37" s="83"/>
      <c r="AO37" s="83"/>
      <c r="AP37" s="83"/>
      <c r="AQ37" s="84"/>
      <c r="AR37" s="84"/>
      <c r="AS37" s="84"/>
      <c r="AT37" s="83"/>
      <c r="AU37" s="84"/>
      <c r="AV37" s="83"/>
      <c r="AW37" s="83"/>
      <c r="AX37" s="83"/>
      <c r="AY37" s="57"/>
      <c r="AZ37" s="83"/>
      <c r="BA37" s="83"/>
      <c r="BB37" s="83"/>
      <c r="BC37" s="83"/>
      <c r="BD37" s="83"/>
      <c r="BE37" s="83"/>
      <c r="BF37" s="83"/>
      <c r="BG37" s="83"/>
      <c r="BH37" s="63"/>
    </row>
    <row r="38" spans="1:61" ht="18.75">
      <c r="A38" s="57"/>
      <c r="B38" s="57"/>
      <c r="C38" s="82"/>
      <c r="D38" s="85"/>
      <c r="E38" s="85"/>
      <c r="F38" s="85"/>
      <c r="G38" s="85"/>
      <c r="H38" s="85"/>
      <c r="I38" s="57"/>
      <c r="J38" s="57"/>
      <c r="K38" s="57"/>
      <c r="L38" s="83"/>
      <c r="M38" s="83"/>
      <c r="N38" s="83"/>
      <c r="O38" s="83"/>
      <c r="P38" s="83"/>
      <c r="Q38" s="79"/>
      <c r="R38" s="71"/>
      <c r="S38" s="71"/>
      <c r="T38" s="71"/>
      <c r="U38" s="71"/>
      <c r="V38" s="65"/>
      <c r="W38" s="83"/>
      <c r="X38" s="83"/>
      <c r="Y38" s="83"/>
      <c r="Z38" s="83"/>
      <c r="AA38" s="83"/>
      <c r="AB38" s="83"/>
      <c r="AC38" s="57"/>
      <c r="AD38" s="57"/>
      <c r="AE38" s="57"/>
      <c r="AF38" s="57"/>
      <c r="AG38" s="57"/>
      <c r="AH38" s="57"/>
      <c r="AI38" s="57"/>
      <c r="AJ38" s="83"/>
      <c r="AK38" s="83"/>
      <c r="AL38" s="83"/>
      <c r="AM38" s="83"/>
      <c r="AN38" s="83"/>
      <c r="AO38" s="83"/>
      <c r="AP38" s="83"/>
      <c r="AQ38" s="84"/>
      <c r="AR38" s="84"/>
      <c r="AS38" s="84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63"/>
    </row>
    <row r="39" spans="1:61" ht="18.75">
      <c r="A39" s="83"/>
      <c r="B39" s="83"/>
      <c r="C39" s="82"/>
      <c r="D39" s="82"/>
      <c r="E39" s="82"/>
      <c r="F39" s="84"/>
      <c r="G39" s="84"/>
      <c r="H39" s="84"/>
      <c r="I39" s="83"/>
      <c r="J39" s="83"/>
      <c r="K39" s="83"/>
      <c r="L39" s="83"/>
      <c r="M39" s="83"/>
      <c r="N39" s="83"/>
      <c r="O39" s="83"/>
      <c r="P39" s="83"/>
      <c r="Q39" s="81"/>
      <c r="R39" s="82"/>
      <c r="S39" s="82"/>
      <c r="T39" s="57"/>
      <c r="U39" s="57"/>
      <c r="V39" s="83"/>
      <c r="W39" s="83"/>
      <c r="X39" s="83"/>
      <c r="Y39" s="83"/>
      <c r="Z39" s="83"/>
      <c r="AA39" s="83"/>
      <c r="AB39" s="83"/>
      <c r="AC39" s="57"/>
      <c r="AD39" s="57"/>
      <c r="AE39" s="57"/>
      <c r="AF39" s="57"/>
      <c r="AG39" s="57"/>
      <c r="AH39" s="57"/>
      <c r="AI39" s="57"/>
      <c r="AJ39" s="83"/>
      <c r="AK39" s="83"/>
      <c r="AL39" s="83"/>
      <c r="AM39" s="83"/>
      <c r="AN39" s="83"/>
      <c r="AO39" s="83"/>
      <c r="AP39" s="83"/>
      <c r="AQ39" s="84"/>
      <c r="AR39" s="84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63"/>
    </row>
    <row r="40" spans="1:61" ht="18.75">
      <c r="A40" s="65"/>
      <c r="B40" s="65"/>
      <c r="C40" s="82"/>
      <c r="D40" s="82"/>
      <c r="E40" s="84"/>
      <c r="F40" s="84"/>
      <c r="G40" s="84"/>
      <c r="H40" s="84"/>
      <c r="I40" s="65"/>
      <c r="J40" s="65"/>
      <c r="K40" s="65"/>
      <c r="L40" s="65"/>
      <c r="M40" s="65"/>
      <c r="N40" s="65"/>
      <c r="O40" s="65"/>
      <c r="P40" s="65"/>
      <c r="Q40" s="81"/>
      <c r="R40" s="82"/>
      <c r="S40" s="82"/>
      <c r="T40" s="57"/>
      <c r="U40" s="57"/>
      <c r="V40" s="83"/>
      <c r="W40" s="83"/>
      <c r="X40" s="83"/>
      <c r="Y40" s="83"/>
      <c r="Z40" s="145"/>
      <c r="AA40" s="143"/>
      <c r="AB40" s="143"/>
      <c r="AC40" s="147"/>
      <c r="AD40" s="143"/>
      <c r="AE40" s="143"/>
      <c r="AF40" s="143"/>
      <c r="AG40" s="143"/>
      <c r="AH40" s="143"/>
      <c r="AI40" s="143"/>
      <c r="AJ40" s="145"/>
      <c r="AK40" s="143"/>
      <c r="AL40" s="143"/>
      <c r="AM40" s="145"/>
      <c r="AN40" s="143"/>
      <c r="AO40" s="14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63"/>
    </row>
    <row r="41" spans="1:61" ht="18.75">
      <c r="A41" s="83"/>
      <c r="B41" s="83"/>
      <c r="C41" s="84"/>
      <c r="D41" s="84"/>
      <c r="E41" s="84"/>
      <c r="F41" s="84"/>
      <c r="G41" s="84"/>
      <c r="H41" s="84"/>
      <c r="I41" s="83"/>
      <c r="J41" s="83"/>
      <c r="K41" s="83"/>
      <c r="L41" s="83"/>
      <c r="M41" s="83"/>
      <c r="N41" s="83"/>
      <c r="O41" s="83"/>
      <c r="P41" s="83"/>
      <c r="Q41" s="84"/>
      <c r="R41" s="84"/>
      <c r="S41" s="57"/>
      <c r="T41" s="57"/>
      <c r="U41" s="57"/>
      <c r="V41" s="83"/>
      <c r="W41" s="83"/>
      <c r="X41" s="83"/>
      <c r="Y41" s="83"/>
      <c r="Z41" s="83"/>
      <c r="AA41" s="83"/>
      <c r="AB41" s="83"/>
      <c r="AC41" s="83"/>
      <c r="AD41" s="84"/>
      <c r="AE41" s="84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63"/>
    </row>
    <row r="42" spans="1:61" ht="18.75">
      <c r="A42" s="146" t="s">
        <v>54</v>
      </c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86"/>
      <c r="U42" s="86"/>
      <c r="V42" s="86"/>
      <c r="W42" s="86"/>
      <c r="X42" s="86"/>
      <c r="Y42" s="86"/>
      <c r="Z42" s="86"/>
      <c r="AA42" s="86"/>
      <c r="AB42" s="146"/>
      <c r="AC42" s="143"/>
      <c r="AD42" s="143"/>
      <c r="AE42" s="143"/>
      <c r="AF42" s="143"/>
      <c r="AG42" s="143"/>
      <c r="AH42" s="143"/>
      <c r="AI42" s="143"/>
      <c r="AJ42" s="143"/>
      <c r="AK42" s="143"/>
      <c r="AL42" s="143"/>
      <c r="AM42" s="143"/>
      <c r="AN42" s="143"/>
      <c r="AO42" s="143"/>
      <c r="AP42" s="143"/>
      <c r="AQ42" s="143"/>
      <c r="AR42" s="143"/>
      <c r="AS42" s="143"/>
      <c r="AT42" s="143"/>
      <c r="AU42" s="143"/>
      <c r="AV42" s="143"/>
      <c r="AW42" s="86"/>
      <c r="AX42" s="86"/>
      <c r="AY42" s="86"/>
      <c r="AZ42" s="146" t="s">
        <v>55</v>
      </c>
      <c r="BA42" s="143"/>
      <c r="BB42" s="143"/>
      <c r="BC42" s="143"/>
      <c r="BD42" s="143"/>
      <c r="BE42" s="143"/>
      <c r="BF42" s="143"/>
      <c r="BG42" s="143"/>
      <c r="BH42" s="63"/>
    </row>
    <row r="43" spans="1:61" ht="18.75" customHeight="1">
      <c r="A43" s="141"/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</row>
    <row r="44" spans="1:61" ht="23.25" customHeight="1">
      <c r="A44" s="141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  <c r="AG44" s="141"/>
      <c r="AH44" s="141"/>
      <c r="AI44" s="141"/>
      <c r="AJ44" s="141"/>
      <c r="AK44" s="141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</row>
    <row r="45" spans="1:61" ht="23.25" customHeight="1">
      <c r="A45" s="141"/>
      <c r="B45" s="141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  <c r="AI45" s="141"/>
      <c r="AJ45" s="141"/>
      <c r="AK45" s="141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  <c r="AW45" s="141"/>
      <c r="AX45" s="141"/>
      <c r="AY45" s="141"/>
      <c r="AZ45" s="141"/>
      <c r="BA45" s="141"/>
      <c r="BB45" s="141"/>
      <c r="BC45" s="141"/>
      <c r="BD45" s="141"/>
      <c r="BE45" s="141"/>
      <c r="BF45" s="141"/>
      <c r="BG45" s="141"/>
      <c r="BH45" s="141"/>
      <c r="BI45" s="141"/>
    </row>
    <row r="46" spans="1:61" ht="23.25" customHeight="1">
      <c r="A46" s="141"/>
      <c r="B46" s="141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</row>
    <row r="47" spans="1:61" ht="15.75" customHeight="1">
      <c r="A47" s="141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</row>
    <row r="48" spans="1:61" ht="15.75" customHeight="1">
      <c r="A48" s="141"/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</row>
    <row r="49" spans="1:61" ht="15.75" customHeight="1">
      <c r="A49" s="141"/>
      <c r="B49" s="141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</row>
    <row r="50" spans="1:61" ht="15.75" customHeight="1">
      <c r="A50" s="141"/>
      <c r="B50" s="141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</row>
    <row r="51" spans="1:61" ht="15.75" customHeight="1">
      <c r="A51" s="141"/>
      <c r="B51" s="141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</row>
    <row r="52" spans="1:61" ht="15.75" customHeight="1">
      <c r="A52" s="141"/>
      <c r="B52" s="141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  <c r="BH52" s="141"/>
      <c r="BI52" s="141"/>
    </row>
    <row r="53" spans="1:61" ht="15.75" customHeight="1">
      <c r="A53" s="141"/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  <c r="BH53" s="141"/>
      <c r="BI53" s="141"/>
    </row>
    <row r="54" spans="1:61" ht="15.75" customHeight="1">
      <c r="A54" s="141"/>
      <c r="B54" s="141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41"/>
      <c r="BB54" s="141"/>
      <c r="BC54" s="141"/>
      <c r="BD54" s="141"/>
      <c r="BE54" s="141"/>
      <c r="BF54" s="141"/>
      <c r="BG54" s="141"/>
      <c r="BH54" s="141"/>
      <c r="BI54" s="141"/>
    </row>
    <row r="55" spans="1:61" ht="15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</row>
    <row r="56" spans="1:61" ht="15.75" customHeight="1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1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41"/>
      <c r="BB56" s="141"/>
      <c r="BC56" s="141"/>
      <c r="BD56" s="141"/>
      <c r="BE56" s="141"/>
      <c r="BF56" s="141"/>
      <c r="BG56" s="141"/>
      <c r="BH56" s="141"/>
      <c r="BI56" s="141"/>
    </row>
  </sheetData>
  <mergeCells count="14">
    <mergeCell ref="A1:BH2"/>
    <mergeCell ref="A43:BI56"/>
    <mergeCell ref="BA5:BB5"/>
    <mergeCell ref="BA6:BG6"/>
    <mergeCell ref="BA7:BG7"/>
    <mergeCell ref="B9:BD9"/>
    <mergeCell ref="B10:BC10"/>
    <mergeCell ref="AJ40:AL40"/>
    <mergeCell ref="AM40:AO40"/>
    <mergeCell ref="A42:S42"/>
    <mergeCell ref="AB42:AV42"/>
    <mergeCell ref="AZ42:BG42"/>
    <mergeCell ref="Z40:AB40"/>
    <mergeCell ref="AC40:AI40"/>
  </mergeCells>
  <printOptions horizontalCentered="1" gridLines="1"/>
  <pageMargins left="0.25" right="0.25" top="0.75" bottom="0.75" header="0" footer="0"/>
  <pageSetup paperSize="9" scale="2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3:BI41"/>
  <sheetViews>
    <sheetView showGridLines="0" topLeftCell="AQ1" workbookViewId="0">
      <selection activeCell="AV7" sqref="AV7:BG7"/>
    </sheetView>
  </sheetViews>
  <sheetFormatPr defaultColWidth="12.5703125" defaultRowHeight="15.75" customHeight="1"/>
  <cols>
    <col min="1" max="1" width="27.85546875" customWidth="1"/>
    <col min="2" max="2" width="7.42578125" customWidth="1"/>
    <col min="3" max="3" width="8.42578125" customWidth="1"/>
    <col min="4" max="4" width="8.140625" customWidth="1"/>
    <col min="5" max="5" width="7.85546875" customWidth="1"/>
    <col min="6" max="6" width="7.42578125" customWidth="1"/>
    <col min="7" max="7" width="7.5703125" customWidth="1"/>
    <col min="8" max="8" width="7.7109375" customWidth="1"/>
    <col min="9" max="9" width="5.85546875" customWidth="1"/>
    <col min="10" max="10" width="7.140625" customWidth="1"/>
    <col min="11" max="11" width="10.140625" customWidth="1"/>
    <col min="12" max="12" width="10.5703125" customWidth="1"/>
    <col min="13" max="13" width="7.85546875" customWidth="1"/>
    <col min="14" max="14" width="7.28515625" customWidth="1"/>
    <col min="15" max="15" width="8.28515625" customWidth="1"/>
    <col min="16" max="16" width="8.7109375" customWidth="1"/>
    <col min="17" max="18" width="7" customWidth="1"/>
    <col min="19" max="19" width="6.5703125" customWidth="1"/>
    <col min="20" max="20" width="7" customWidth="1"/>
    <col min="21" max="21" width="7.140625" customWidth="1"/>
    <col min="22" max="22" width="5.42578125" customWidth="1"/>
    <col min="23" max="23" width="10.140625" customWidth="1"/>
    <col min="24" max="24" width="11.28515625" customWidth="1"/>
    <col min="25" max="25" width="9.42578125" customWidth="1"/>
    <col min="26" max="26" width="8" customWidth="1"/>
    <col min="27" max="28" width="8.7109375" customWidth="1"/>
    <col min="29" max="29" width="8.85546875" customWidth="1"/>
    <col min="30" max="30" width="8.140625" customWidth="1"/>
    <col min="31" max="31" width="8" customWidth="1"/>
    <col min="32" max="32" width="7.28515625" customWidth="1"/>
    <col min="33" max="33" width="7.42578125" customWidth="1"/>
    <col min="34" max="34" width="7.85546875" customWidth="1"/>
    <col min="35" max="35" width="9.7109375" customWidth="1"/>
    <col min="36" max="36" width="10.140625" customWidth="1"/>
    <col min="37" max="37" width="8" customWidth="1"/>
    <col min="38" max="38" width="7.28515625" customWidth="1"/>
    <col min="39" max="39" width="7.85546875" customWidth="1"/>
    <col min="40" max="40" width="8.42578125" customWidth="1"/>
    <col min="41" max="42" width="8" customWidth="1"/>
    <col min="43" max="43" width="8.140625" customWidth="1"/>
    <col min="44" max="44" width="9" customWidth="1"/>
    <col min="45" max="45" width="7.5703125" customWidth="1"/>
    <col min="46" max="46" width="11" customWidth="1"/>
    <col min="47" max="47" width="11.140625" customWidth="1"/>
    <col min="48" max="48" width="8.140625" customWidth="1"/>
    <col min="49" max="49" width="7.85546875" customWidth="1"/>
    <col min="50" max="51" width="7.28515625" customWidth="1"/>
    <col min="52" max="52" width="9" customWidth="1"/>
    <col min="53" max="53" width="8" customWidth="1"/>
    <col min="54" max="54" width="7.140625" customWidth="1"/>
    <col min="55" max="56" width="7" customWidth="1"/>
    <col min="57" max="57" width="9.7109375" customWidth="1"/>
    <col min="58" max="58" width="10.42578125" customWidth="1"/>
    <col min="59" max="59" width="11.85546875" customWidth="1"/>
    <col min="60" max="60" width="11.28515625" customWidth="1"/>
  </cols>
  <sheetData>
    <row r="3" spans="1:61" ht="1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</row>
    <row r="4" spans="1:61" ht="1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ht="30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50" t="s">
        <v>56</v>
      </c>
      <c r="AW5" s="149"/>
      <c r="AX5" s="149"/>
      <c r="AY5" s="149"/>
      <c r="AZ5" s="149"/>
      <c r="BA5" s="149"/>
      <c r="BB5" s="149"/>
      <c r="BC5" s="149"/>
      <c r="BD5" s="149"/>
      <c r="BE5" s="149"/>
      <c r="BF5" s="6"/>
      <c r="BG5" s="6"/>
      <c r="BH5" s="6"/>
      <c r="BI5" s="6"/>
    </row>
    <row r="6" spans="1:61" ht="30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50" t="s">
        <v>1</v>
      </c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6"/>
      <c r="BH6" s="6"/>
      <c r="BI6" s="6"/>
    </row>
    <row r="7" spans="1:61" ht="30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50" t="s">
        <v>227</v>
      </c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6"/>
      <c r="BI7" s="6"/>
    </row>
    <row r="8" spans="1:61" ht="1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</row>
    <row r="9" spans="1:61" ht="30">
      <c r="A9" s="1"/>
      <c r="B9" s="151" t="s">
        <v>2</v>
      </c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6"/>
    </row>
    <row r="10" spans="1:61" ht="30">
      <c r="A10" s="1"/>
      <c r="B10" s="151" t="s">
        <v>3</v>
      </c>
      <c r="C10" s="149"/>
      <c r="D10" s="149"/>
      <c r="E10" s="149"/>
      <c r="F10" s="149"/>
      <c r="G10" s="149"/>
      <c r="H10" s="149"/>
      <c r="I10" s="149"/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6"/>
    </row>
    <row r="11" spans="1:61">
      <c r="A11" s="1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6"/>
    </row>
    <row r="12" spans="1:61">
      <c r="A12" s="1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6"/>
    </row>
    <row r="13" spans="1:61" ht="93">
      <c r="A13" s="8" t="s">
        <v>4</v>
      </c>
      <c r="B13" s="8" t="s">
        <v>57</v>
      </c>
      <c r="C13" s="8" t="s">
        <v>58</v>
      </c>
      <c r="D13" s="8" t="s">
        <v>58</v>
      </c>
      <c r="E13" s="8" t="s">
        <v>58</v>
      </c>
      <c r="F13" s="8" t="s">
        <v>59</v>
      </c>
      <c r="G13" s="8" t="s">
        <v>60</v>
      </c>
      <c r="H13" s="8" t="s">
        <v>61</v>
      </c>
      <c r="I13" s="8" t="s">
        <v>62</v>
      </c>
      <c r="J13" s="8" t="s">
        <v>63</v>
      </c>
      <c r="K13" s="9" t="s">
        <v>11</v>
      </c>
      <c r="L13" s="9" t="s">
        <v>12</v>
      </c>
      <c r="M13" s="8" t="s">
        <v>64</v>
      </c>
      <c r="N13" s="8" t="s">
        <v>65</v>
      </c>
      <c r="O13" s="8" t="s">
        <v>65</v>
      </c>
      <c r="P13" s="8" t="s">
        <v>65</v>
      </c>
      <c r="Q13" s="8" t="s">
        <v>66</v>
      </c>
      <c r="R13" s="8" t="s">
        <v>67</v>
      </c>
      <c r="S13" s="8" t="s">
        <v>68</v>
      </c>
      <c r="T13" s="8" t="s">
        <v>69</v>
      </c>
      <c r="U13" s="8" t="s">
        <v>70</v>
      </c>
      <c r="V13" s="8" t="s">
        <v>71</v>
      </c>
      <c r="W13" s="9" t="s">
        <v>11</v>
      </c>
      <c r="X13" s="9" t="s">
        <v>12</v>
      </c>
      <c r="Y13" s="8" t="s">
        <v>72</v>
      </c>
      <c r="Z13" s="8" t="s">
        <v>73</v>
      </c>
      <c r="AA13" s="8" t="s">
        <v>73</v>
      </c>
      <c r="AB13" s="8" t="s">
        <v>73</v>
      </c>
      <c r="AC13" s="8" t="s">
        <v>73</v>
      </c>
      <c r="AD13" s="8" t="s">
        <v>74</v>
      </c>
      <c r="AE13" s="8" t="s">
        <v>75</v>
      </c>
      <c r="AF13" s="8" t="s">
        <v>76</v>
      </c>
      <c r="AG13" s="8" t="s">
        <v>77</v>
      </c>
      <c r="AH13" s="8" t="s">
        <v>78</v>
      </c>
      <c r="AI13" s="9" t="s">
        <v>11</v>
      </c>
      <c r="AJ13" s="9" t="s">
        <v>12</v>
      </c>
      <c r="AK13" s="8" t="s">
        <v>79</v>
      </c>
      <c r="AL13" s="8" t="s">
        <v>80</v>
      </c>
      <c r="AM13" s="8" t="s">
        <v>80</v>
      </c>
      <c r="AN13" s="8" t="s">
        <v>80</v>
      </c>
      <c r="AO13" s="8" t="s">
        <v>81</v>
      </c>
      <c r="AP13" s="8" t="s">
        <v>82</v>
      </c>
      <c r="AQ13" s="8" t="s">
        <v>83</v>
      </c>
      <c r="AR13" s="8" t="s">
        <v>84</v>
      </c>
      <c r="AS13" s="8" t="s">
        <v>85</v>
      </c>
      <c r="AT13" s="9" t="s">
        <v>11</v>
      </c>
      <c r="AU13" s="9" t="s">
        <v>12</v>
      </c>
      <c r="AV13" s="10" t="s">
        <v>86</v>
      </c>
      <c r="AW13" s="8" t="s">
        <v>87</v>
      </c>
      <c r="AX13" s="8" t="s">
        <v>87</v>
      </c>
      <c r="AY13" s="8" t="s">
        <v>87</v>
      </c>
      <c r="AZ13" s="8" t="s">
        <v>87</v>
      </c>
      <c r="BA13" s="10" t="s">
        <v>88</v>
      </c>
      <c r="BB13" s="10" t="s">
        <v>89</v>
      </c>
      <c r="BC13" s="10" t="s">
        <v>90</v>
      </c>
      <c r="BD13" s="10" t="s">
        <v>91</v>
      </c>
      <c r="BE13" s="9" t="s">
        <v>11</v>
      </c>
      <c r="BF13" s="11" t="s">
        <v>12</v>
      </c>
      <c r="BG13" s="11" t="s">
        <v>92</v>
      </c>
      <c r="BH13" s="11" t="s">
        <v>93</v>
      </c>
      <c r="BI13" s="6"/>
    </row>
    <row r="14" spans="1:61" ht="55.5">
      <c r="A14" s="12" t="s">
        <v>42</v>
      </c>
      <c r="B14" s="13">
        <v>28</v>
      </c>
      <c r="C14" s="14">
        <v>24</v>
      </c>
      <c r="D14" s="14">
        <v>20</v>
      </c>
      <c r="E14" s="15"/>
      <c r="F14" s="14">
        <v>28</v>
      </c>
      <c r="G14" s="14">
        <v>24</v>
      </c>
      <c r="H14" s="14">
        <v>20</v>
      </c>
      <c r="I14" s="14">
        <v>31</v>
      </c>
      <c r="J14" s="15"/>
      <c r="K14" s="16">
        <v>7</v>
      </c>
      <c r="L14" s="16">
        <f>SUM(B14:J14)</f>
        <v>175</v>
      </c>
      <c r="M14" s="14">
        <v>31</v>
      </c>
      <c r="N14" s="14">
        <v>21</v>
      </c>
      <c r="O14" s="14">
        <v>18</v>
      </c>
      <c r="P14" s="15"/>
      <c r="Q14" s="14">
        <v>29</v>
      </c>
      <c r="R14" s="14">
        <v>31</v>
      </c>
      <c r="S14" s="14">
        <v>30</v>
      </c>
      <c r="T14" s="14"/>
      <c r="U14" s="15"/>
      <c r="V14" s="14">
        <v>25</v>
      </c>
      <c r="W14" s="16">
        <v>7</v>
      </c>
      <c r="X14" s="16">
        <f>SUM(M14:V14)</f>
        <v>185</v>
      </c>
      <c r="Y14" s="14">
        <v>20</v>
      </c>
      <c r="Z14" s="14">
        <v>20</v>
      </c>
      <c r="AA14" s="14">
        <v>10</v>
      </c>
      <c r="AB14" s="15"/>
      <c r="AC14" s="15"/>
      <c r="AD14" s="14">
        <v>28</v>
      </c>
      <c r="AE14" s="14">
        <v>29</v>
      </c>
      <c r="AF14" s="14"/>
      <c r="AG14" s="15"/>
      <c r="AH14" s="14">
        <v>28</v>
      </c>
      <c r="AI14" s="16">
        <v>6</v>
      </c>
      <c r="AJ14" s="16">
        <f>SUM(Y14:AH14)</f>
        <v>135</v>
      </c>
      <c r="AK14" s="14">
        <v>28</v>
      </c>
      <c r="AL14" s="14">
        <v>18</v>
      </c>
      <c r="AM14" s="14">
        <v>17</v>
      </c>
      <c r="AN14" s="15"/>
      <c r="AO14" s="14">
        <v>28</v>
      </c>
      <c r="AP14" s="14">
        <v>28</v>
      </c>
      <c r="AQ14" s="14">
        <v>29</v>
      </c>
      <c r="AR14" s="14">
        <v>22</v>
      </c>
      <c r="AS14" s="14"/>
      <c r="AT14" s="16">
        <v>7</v>
      </c>
      <c r="AU14" s="16">
        <f>SUM(AK14:AS14)</f>
        <v>170</v>
      </c>
      <c r="AV14" s="14">
        <v>33</v>
      </c>
      <c r="AW14" s="14">
        <v>21</v>
      </c>
      <c r="AX14" s="14">
        <v>19</v>
      </c>
      <c r="AY14" s="15"/>
      <c r="AZ14" s="15"/>
      <c r="BA14" s="14">
        <v>28</v>
      </c>
      <c r="BB14" s="14">
        <v>29</v>
      </c>
      <c r="BC14" s="14">
        <v>29</v>
      </c>
      <c r="BD14" s="14">
        <v>29</v>
      </c>
      <c r="BE14" s="17">
        <v>7</v>
      </c>
      <c r="BF14" s="18">
        <f>SUM(AV14:BD14)</f>
        <v>188</v>
      </c>
      <c r="BG14" s="18">
        <f t="shared" ref="BG14:BH14" si="0">BE14+AT14+AI14+W14+K14</f>
        <v>34</v>
      </c>
      <c r="BH14" s="18">
        <f t="shared" si="0"/>
        <v>853</v>
      </c>
      <c r="BI14" s="6"/>
    </row>
    <row r="15" spans="1:61" ht="37.5">
      <c r="A15" s="12" t="s">
        <v>43</v>
      </c>
      <c r="B15" s="13">
        <v>26</v>
      </c>
      <c r="C15" s="14"/>
      <c r="D15" s="14"/>
      <c r="E15" s="14"/>
      <c r="F15" s="14">
        <v>34</v>
      </c>
      <c r="G15" s="14">
        <v>26</v>
      </c>
      <c r="H15" s="15"/>
      <c r="I15" s="15"/>
      <c r="J15" s="15"/>
      <c r="K15" s="16">
        <v>3</v>
      </c>
      <c r="L15" s="16">
        <v>86</v>
      </c>
      <c r="M15" s="14">
        <v>34</v>
      </c>
      <c r="N15" s="14"/>
      <c r="O15" s="14"/>
      <c r="P15" s="14"/>
      <c r="Q15" s="14">
        <v>34</v>
      </c>
      <c r="R15" s="15"/>
      <c r="S15" s="15"/>
      <c r="T15" s="15"/>
      <c r="U15" s="15"/>
      <c r="V15" s="15"/>
      <c r="W15" s="16">
        <v>2</v>
      </c>
      <c r="X15" s="16">
        <v>68</v>
      </c>
      <c r="Y15" s="14">
        <v>31</v>
      </c>
      <c r="Z15" s="14"/>
      <c r="AA15" s="14"/>
      <c r="AB15" s="14"/>
      <c r="AC15" s="14"/>
      <c r="AD15" s="14">
        <v>22</v>
      </c>
      <c r="AE15" s="15"/>
      <c r="AF15" s="15"/>
      <c r="AG15" s="15"/>
      <c r="AH15" s="15"/>
      <c r="AI15" s="16">
        <v>2</v>
      </c>
      <c r="AJ15" s="16">
        <v>53</v>
      </c>
      <c r="AK15" s="14">
        <v>29</v>
      </c>
      <c r="AL15" s="14"/>
      <c r="AM15" s="14"/>
      <c r="AN15" s="14"/>
      <c r="AO15" s="14">
        <v>28</v>
      </c>
      <c r="AP15" s="15"/>
      <c r="AQ15" s="15"/>
      <c r="AR15" s="15"/>
      <c r="AS15" s="15"/>
      <c r="AT15" s="16">
        <v>2</v>
      </c>
      <c r="AU15" s="16">
        <v>57</v>
      </c>
      <c r="AV15" s="14">
        <v>24</v>
      </c>
      <c r="AW15" s="14"/>
      <c r="AX15" s="14"/>
      <c r="AY15" s="14"/>
      <c r="AZ15" s="14"/>
      <c r="BA15" s="14">
        <v>26</v>
      </c>
      <c r="BB15" s="14">
        <v>27</v>
      </c>
      <c r="BC15" s="15"/>
      <c r="BD15" s="15"/>
      <c r="BE15" s="17">
        <v>3</v>
      </c>
      <c r="BF15" s="18">
        <v>77</v>
      </c>
      <c r="BG15" s="18">
        <v>12</v>
      </c>
      <c r="BH15" s="18">
        <v>341</v>
      </c>
      <c r="BI15" s="6"/>
    </row>
    <row r="16" spans="1:61" ht="55.5">
      <c r="A16" s="12" t="s">
        <v>44</v>
      </c>
      <c r="B16" s="13">
        <v>32</v>
      </c>
      <c r="C16" s="14">
        <v>33</v>
      </c>
      <c r="D16" s="14"/>
      <c r="E16" s="14"/>
      <c r="F16" s="14">
        <v>32</v>
      </c>
      <c r="G16" s="14">
        <v>33</v>
      </c>
      <c r="H16" s="14">
        <v>31</v>
      </c>
      <c r="I16" s="19"/>
      <c r="J16" s="14">
        <v>34</v>
      </c>
      <c r="K16" s="16">
        <v>6</v>
      </c>
      <c r="L16" s="16">
        <v>195</v>
      </c>
      <c r="M16" s="14">
        <v>29</v>
      </c>
      <c r="N16" s="14">
        <v>29</v>
      </c>
      <c r="O16" s="14"/>
      <c r="P16" s="14"/>
      <c r="Q16" s="14">
        <v>29</v>
      </c>
      <c r="R16" s="14">
        <v>27</v>
      </c>
      <c r="S16" s="14">
        <v>30</v>
      </c>
      <c r="T16" s="14">
        <v>26</v>
      </c>
      <c r="U16" s="14"/>
      <c r="V16" s="14"/>
      <c r="W16" s="16">
        <v>6</v>
      </c>
      <c r="X16" s="16">
        <v>170</v>
      </c>
      <c r="Y16" s="14">
        <v>26</v>
      </c>
      <c r="Z16" s="14">
        <v>29</v>
      </c>
      <c r="AA16" s="14"/>
      <c r="AB16" s="14"/>
      <c r="AC16" s="14"/>
      <c r="AD16" s="14">
        <v>27</v>
      </c>
      <c r="AE16" s="14">
        <v>27</v>
      </c>
      <c r="AF16" s="14">
        <v>30</v>
      </c>
      <c r="AG16" s="14">
        <v>26</v>
      </c>
      <c r="AH16" s="14"/>
      <c r="AI16" s="16">
        <v>6</v>
      </c>
      <c r="AJ16" s="16">
        <v>165</v>
      </c>
      <c r="AK16" s="14">
        <v>23</v>
      </c>
      <c r="AL16" s="14">
        <v>35</v>
      </c>
      <c r="AM16" s="14"/>
      <c r="AN16" s="14"/>
      <c r="AO16" s="14">
        <v>29</v>
      </c>
      <c r="AP16" s="14">
        <v>31</v>
      </c>
      <c r="AQ16" s="14">
        <v>30</v>
      </c>
      <c r="AR16" s="14"/>
      <c r="AS16" s="14"/>
      <c r="AT16" s="16">
        <v>5</v>
      </c>
      <c r="AU16" s="16">
        <v>148</v>
      </c>
      <c r="AV16" s="14">
        <v>28</v>
      </c>
      <c r="AW16" s="14">
        <v>22</v>
      </c>
      <c r="AX16" s="14">
        <v>20</v>
      </c>
      <c r="AY16" s="14"/>
      <c r="AZ16" s="14"/>
      <c r="BA16" s="14">
        <v>30</v>
      </c>
      <c r="BB16" s="14">
        <v>30</v>
      </c>
      <c r="BC16" s="14">
        <v>30</v>
      </c>
      <c r="BD16" s="14"/>
      <c r="BE16" s="17">
        <v>6</v>
      </c>
      <c r="BF16" s="18">
        <v>160</v>
      </c>
      <c r="BG16" s="18">
        <v>29</v>
      </c>
      <c r="BH16" s="18">
        <v>838</v>
      </c>
      <c r="BI16" s="6"/>
    </row>
    <row r="17" spans="1:61" ht="55.5">
      <c r="A17" s="12" t="s">
        <v>45</v>
      </c>
      <c r="B17" s="13">
        <v>28</v>
      </c>
      <c r="C17" s="20">
        <v>26</v>
      </c>
      <c r="D17" s="21">
        <v>13</v>
      </c>
      <c r="E17" s="21">
        <v>11</v>
      </c>
      <c r="F17" s="14">
        <v>29</v>
      </c>
      <c r="G17" s="15"/>
      <c r="H17" s="15"/>
      <c r="I17" s="14">
        <v>29</v>
      </c>
      <c r="J17" s="15"/>
      <c r="K17" s="16">
        <v>6</v>
      </c>
      <c r="L17" s="16">
        <v>136</v>
      </c>
      <c r="M17" s="14">
        <v>23</v>
      </c>
      <c r="N17" s="20">
        <v>27</v>
      </c>
      <c r="O17" s="21">
        <v>9</v>
      </c>
      <c r="P17" s="21">
        <v>9</v>
      </c>
      <c r="Q17" s="14">
        <v>31</v>
      </c>
      <c r="R17" s="14">
        <v>24</v>
      </c>
      <c r="S17" s="15"/>
      <c r="T17" s="15"/>
      <c r="U17" s="15"/>
      <c r="V17" s="15"/>
      <c r="W17" s="16">
        <v>6</v>
      </c>
      <c r="X17" s="16">
        <v>123</v>
      </c>
      <c r="Y17" s="14">
        <v>24</v>
      </c>
      <c r="Z17" s="20">
        <v>35</v>
      </c>
      <c r="AA17" s="21">
        <v>6</v>
      </c>
      <c r="AB17" s="21">
        <v>8</v>
      </c>
      <c r="AC17" s="15"/>
      <c r="AD17" s="14">
        <v>22</v>
      </c>
      <c r="AE17" s="14">
        <v>25</v>
      </c>
      <c r="AF17" s="15"/>
      <c r="AG17" s="15"/>
      <c r="AH17" s="15"/>
      <c r="AI17" s="16">
        <v>6</v>
      </c>
      <c r="AJ17" s="16">
        <v>120</v>
      </c>
      <c r="AK17" s="14">
        <v>25</v>
      </c>
      <c r="AL17" s="20">
        <v>19</v>
      </c>
      <c r="AM17" s="21">
        <v>13</v>
      </c>
      <c r="AN17" s="21">
        <v>10</v>
      </c>
      <c r="AO17" s="14">
        <v>25</v>
      </c>
      <c r="AP17" s="14">
        <v>23</v>
      </c>
      <c r="AQ17" s="15"/>
      <c r="AR17" s="15"/>
      <c r="AS17" s="15"/>
      <c r="AT17" s="16">
        <v>6</v>
      </c>
      <c r="AU17" s="16">
        <v>115</v>
      </c>
      <c r="AV17" s="14">
        <v>32</v>
      </c>
      <c r="AW17" s="20">
        <v>31</v>
      </c>
      <c r="AX17" s="21">
        <v>16</v>
      </c>
      <c r="AY17" s="21">
        <v>14</v>
      </c>
      <c r="AZ17" s="15"/>
      <c r="BA17" s="14">
        <v>31</v>
      </c>
      <c r="BB17" s="15"/>
      <c r="BC17" s="15"/>
      <c r="BD17" s="15"/>
      <c r="BE17" s="17">
        <v>5</v>
      </c>
      <c r="BF17" s="18">
        <v>124</v>
      </c>
      <c r="BG17" s="18">
        <v>29</v>
      </c>
      <c r="BH17" s="18">
        <v>618</v>
      </c>
      <c r="BI17" s="6"/>
    </row>
    <row r="18" spans="1:61" ht="37.5">
      <c r="A18" s="12" t="s">
        <v>46</v>
      </c>
      <c r="B18" s="13">
        <v>28</v>
      </c>
      <c r="C18" s="14">
        <v>11</v>
      </c>
      <c r="D18" s="14">
        <v>19</v>
      </c>
      <c r="E18" s="15"/>
      <c r="F18" s="14">
        <v>28</v>
      </c>
      <c r="G18" s="14">
        <v>30</v>
      </c>
      <c r="H18" s="15"/>
      <c r="I18" s="15"/>
      <c r="J18" s="15"/>
      <c r="K18" s="16">
        <v>5</v>
      </c>
      <c r="L18" s="16">
        <v>116</v>
      </c>
      <c r="M18" s="14">
        <v>30</v>
      </c>
      <c r="N18" s="14">
        <v>17</v>
      </c>
      <c r="O18" s="14">
        <v>16</v>
      </c>
      <c r="P18" s="15"/>
      <c r="Q18" s="14">
        <v>30</v>
      </c>
      <c r="R18" s="14">
        <v>30</v>
      </c>
      <c r="S18" s="15"/>
      <c r="T18" s="15"/>
      <c r="U18" s="15"/>
      <c r="V18" s="15"/>
      <c r="W18" s="16">
        <v>5</v>
      </c>
      <c r="X18" s="16">
        <v>123</v>
      </c>
      <c r="Y18" s="14">
        <v>30</v>
      </c>
      <c r="Z18" s="14">
        <v>21</v>
      </c>
      <c r="AA18" s="14">
        <v>26</v>
      </c>
      <c r="AB18" s="15"/>
      <c r="AC18" s="15"/>
      <c r="AD18" s="14">
        <v>28</v>
      </c>
      <c r="AE18" s="14">
        <v>28</v>
      </c>
      <c r="AF18" s="15"/>
      <c r="AG18" s="15"/>
      <c r="AH18" s="15"/>
      <c r="AI18" s="16">
        <v>5</v>
      </c>
      <c r="AJ18" s="16">
        <v>133</v>
      </c>
      <c r="AK18" s="14">
        <v>34</v>
      </c>
      <c r="AL18" s="14">
        <v>12</v>
      </c>
      <c r="AM18" s="14">
        <v>11</v>
      </c>
      <c r="AN18" s="15"/>
      <c r="AO18" s="14">
        <v>31</v>
      </c>
      <c r="AP18" s="14">
        <v>33</v>
      </c>
      <c r="AQ18" s="15"/>
      <c r="AR18" s="15"/>
      <c r="AS18" s="15"/>
      <c r="AT18" s="16">
        <v>5</v>
      </c>
      <c r="AU18" s="16">
        <v>121</v>
      </c>
      <c r="AV18" s="14">
        <v>29</v>
      </c>
      <c r="AW18" s="14">
        <v>18</v>
      </c>
      <c r="AX18" s="14">
        <v>18</v>
      </c>
      <c r="AY18" s="14"/>
      <c r="AZ18" s="15"/>
      <c r="BA18" s="14">
        <v>31</v>
      </c>
      <c r="BB18" s="14">
        <v>29</v>
      </c>
      <c r="BC18" s="15"/>
      <c r="BD18" s="15"/>
      <c r="BE18" s="17">
        <v>6</v>
      </c>
      <c r="BF18" s="18">
        <v>125</v>
      </c>
      <c r="BG18" s="18">
        <v>26</v>
      </c>
      <c r="BH18" s="18">
        <v>618</v>
      </c>
      <c r="BI18" s="6"/>
    </row>
    <row r="19" spans="1:61" ht="37.5">
      <c r="A19" s="12" t="s">
        <v>47</v>
      </c>
      <c r="B19" s="13">
        <v>29</v>
      </c>
      <c r="C19" s="13">
        <v>22</v>
      </c>
      <c r="D19" s="13">
        <v>21</v>
      </c>
      <c r="E19" s="13">
        <v>23</v>
      </c>
      <c r="F19" s="14">
        <v>31</v>
      </c>
      <c r="G19" s="14">
        <v>31</v>
      </c>
      <c r="H19" s="14">
        <v>29</v>
      </c>
      <c r="I19" s="15"/>
      <c r="J19" s="15"/>
      <c r="K19" s="16">
        <v>7</v>
      </c>
      <c r="L19" s="16">
        <v>186</v>
      </c>
      <c r="M19" s="14">
        <v>22</v>
      </c>
      <c r="N19" s="13">
        <v>23</v>
      </c>
      <c r="O19" s="13">
        <v>20</v>
      </c>
      <c r="P19" s="15"/>
      <c r="Q19" s="14">
        <v>21</v>
      </c>
      <c r="R19" s="14">
        <v>30</v>
      </c>
      <c r="S19" s="14">
        <v>20</v>
      </c>
      <c r="T19" s="14">
        <v>30</v>
      </c>
      <c r="U19" s="13">
        <v>18</v>
      </c>
      <c r="V19" s="13"/>
      <c r="W19" s="16">
        <v>8</v>
      </c>
      <c r="X19" s="16">
        <v>184</v>
      </c>
      <c r="Y19" s="14">
        <v>23</v>
      </c>
      <c r="Z19" s="13">
        <v>23</v>
      </c>
      <c r="AA19" s="13">
        <v>24</v>
      </c>
      <c r="AB19" s="13">
        <v>20</v>
      </c>
      <c r="AC19" s="13">
        <v>23</v>
      </c>
      <c r="AD19" s="14">
        <v>27</v>
      </c>
      <c r="AE19" s="14">
        <v>31</v>
      </c>
      <c r="AF19" s="14">
        <v>30</v>
      </c>
      <c r="AG19" s="15"/>
      <c r="AH19" s="15"/>
      <c r="AI19" s="16">
        <v>8</v>
      </c>
      <c r="AJ19" s="16">
        <v>201</v>
      </c>
      <c r="AK19" s="14">
        <v>29</v>
      </c>
      <c r="AL19" s="13">
        <v>21</v>
      </c>
      <c r="AM19" s="13">
        <v>25</v>
      </c>
      <c r="AN19" s="13">
        <v>26</v>
      </c>
      <c r="AO19" s="14">
        <v>24</v>
      </c>
      <c r="AP19" s="14">
        <v>35</v>
      </c>
      <c r="AQ19" s="14">
        <v>25</v>
      </c>
      <c r="AR19" s="14"/>
      <c r="AS19" s="13">
        <v>18</v>
      </c>
      <c r="AT19" s="16">
        <v>8</v>
      </c>
      <c r="AU19" s="16">
        <v>203</v>
      </c>
      <c r="AV19" s="14">
        <v>23</v>
      </c>
      <c r="AW19" s="13">
        <v>26</v>
      </c>
      <c r="AX19" s="13">
        <v>22</v>
      </c>
      <c r="AY19" s="13">
        <v>23</v>
      </c>
      <c r="AZ19" s="13">
        <v>20</v>
      </c>
      <c r="BA19" s="14">
        <v>24</v>
      </c>
      <c r="BB19" s="14">
        <v>32</v>
      </c>
      <c r="BC19" s="15"/>
      <c r="BD19" s="15"/>
      <c r="BE19" s="17">
        <v>7</v>
      </c>
      <c r="BF19" s="18">
        <v>170</v>
      </c>
      <c r="BG19" s="18">
        <v>38</v>
      </c>
      <c r="BH19" s="18">
        <v>944</v>
      </c>
      <c r="BI19" s="6"/>
    </row>
    <row r="20" spans="1:61" ht="55.5">
      <c r="A20" s="12" t="s">
        <v>48</v>
      </c>
      <c r="B20" s="13">
        <v>26</v>
      </c>
      <c r="C20" s="22"/>
      <c r="D20" s="22"/>
      <c r="E20" s="22"/>
      <c r="F20" s="22">
        <v>24</v>
      </c>
      <c r="G20" s="23"/>
      <c r="H20" s="23"/>
      <c r="I20" s="23"/>
      <c r="J20" s="23"/>
      <c r="K20" s="24">
        <v>2</v>
      </c>
      <c r="L20" s="16">
        <v>50</v>
      </c>
      <c r="M20" s="22">
        <v>25</v>
      </c>
      <c r="N20" s="22"/>
      <c r="O20" s="22"/>
      <c r="P20" s="22"/>
      <c r="Q20" s="22">
        <v>28</v>
      </c>
      <c r="R20" s="23"/>
      <c r="S20" s="23"/>
      <c r="T20" s="23"/>
      <c r="U20" s="23"/>
      <c r="V20" s="23"/>
      <c r="W20" s="24">
        <v>2</v>
      </c>
      <c r="X20" s="16">
        <v>53</v>
      </c>
      <c r="Y20" s="22">
        <v>36</v>
      </c>
      <c r="Z20" s="22"/>
      <c r="AA20" s="22"/>
      <c r="AB20" s="22"/>
      <c r="AC20" s="22"/>
      <c r="AD20" s="22">
        <v>36</v>
      </c>
      <c r="AE20" s="23"/>
      <c r="AF20" s="23"/>
      <c r="AG20" s="23"/>
      <c r="AH20" s="23"/>
      <c r="AI20" s="24">
        <v>2</v>
      </c>
      <c r="AJ20" s="16">
        <v>72</v>
      </c>
      <c r="AK20" s="22">
        <v>29</v>
      </c>
      <c r="AL20" s="22"/>
      <c r="AM20" s="22"/>
      <c r="AN20" s="22"/>
      <c r="AO20" s="22">
        <v>28</v>
      </c>
      <c r="AP20" s="23"/>
      <c r="AQ20" s="23"/>
      <c r="AR20" s="23"/>
      <c r="AS20" s="23"/>
      <c r="AT20" s="24">
        <v>2</v>
      </c>
      <c r="AU20" s="16">
        <v>57</v>
      </c>
      <c r="AV20" s="22">
        <v>34</v>
      </c>
      <c r="AW20" s="22"/>
      <c r="AX20" s="22"/>
      <c r="AY20" s="22"/>
      <c r="AZ20" s="22"/>
      <c r="BA20" s="22">
        <v>32</v>
      </c>
      <c r="BB20" s="23"/>
      <c r="BC20" s="23"/>
      <c r="BD20" s="23"/>
      <c r="BE20" s="25">
        <v>2</v>
      </c>
      <c r="BF20" s="18">
        <v>66</v>
      </c>
      <c r="BG20" s="18">
        <v>10</v>
      </c>
      <c r="BH20" s="18">
        <v>298</v>
      </c>
      <c r="BI20" s="6"/>
    </row>
    <row r="21" spans="1:61" ht="23.25">
      <c r="A21" s="12" t="s">
        <v>49</v>
      </c>
      <c r="B21" s="13">
        <v>39</v>
      </c>
      <c r="C21" s="14"/>
      <c r="D21" s="14"/>
      <c r="E21" s="14"/>
      <c r="F21" s="14"/>
      <c r="G21" s="15"/>
      <c r="H21" s="15"/>
      <c r="I21" s="15"/>
      <c r="J21" s="15"/>
      <c r="K21" s="16">
        <v>1</v>
      </c>
      <c r="L21" s="16">
        <v>39</v>
      </c>
      <c r="M21" s="14">
        <v>21</v>
      </c>
      <c r="N21" s="14"/>
      <c r="O21" s="14"/>
      <c r="P21" s="14"/>
      <c r="Q21" s="14">
        <v>21</v>
      </c>
      <c r="R21" s="15"/>
      <c r="S21" s="15"/>
      <c r="T21" s="15"/>
      <c r="U21" s="15"/>
      <c r="V21" s="15"/>
      <c r="W21" s="16">
        <v>2</v>
      </c>
      <c r="X21" s="16">
        <v>42</v>
      </c>
      <c r="Y21" s="14">
        <v>24</v>
      </c>
      <c r="Z21" s="14"/>
      <c r="AA21" s="14"/>
      <c r="AB21" s="14"/>
      <c r="AC21" s="14"/>
      <c r="AD21" s="14">
        <v>25</v>
      </c>
      <c r="AE21" s="15"/>
      <c r="AF21" s="15"/>
      <c r="AG21" s="15"/>
      <c r="AH21" s="15"/>
      <c r="AI21" s="16">
        <v>2</v>
      </c>
      <c r="AJ21" s="16">
        <v>49</v>
      </c>
      <c r="AK21" s="14">
        <v>29</v>
      </c>
      <c r="AL21" s="14"/>
      <c r="AM21" s="14"/>
      <c r="AN21" s="14"/>
      <c r="AO21" s="14">
        <v>30</v>
      </c>
      <c r="AP21" s="15"/>
      <c r="AQ21" s="15"/>
      <c r="AR21" s="15"/>
      <c r="AS21" s="15"/>
      <c r="AT21" s="16">
        <v>2</v>
      </c>
      <c r="AU21" s="16">
        <v>59</v>
      </c>
      <c r="AV21" s="14">
        <v>20</v>
      </c>
      <c r="AW21" s="14"/>
      <c r="AX21" s="14"/>
      <c r="AY21" s="14"/>
      <c r="AZ21" s="14"/>
      <c r="BA21" s="14">
        <v>19</v>
      </c>
      <c r="BB21" s="15"/>
      <c r="BC21" s="15"/>
      <c r="BD21" s="15"/>
      <c r="BE21" s="17">
        <v>2</v>
      </c>
      <c r="BF21" s="18">
        <v>39</v>
      </c>
      <c r="BG21" s="18">
        <v>9</v>
      </c>
      <c r="BH21" s="18">
        <v>228</v>
      </c>
      <c r="BI21" s="26"/>
    </row>
    <row r="22" spans="1:61" ht="23.25">
      <c r="A22" s="12" t="s">
        <v>50</v>
      </c>
      <c r="B22" s="27"/>
      <c r="C22" s="23"/>
      <c r="D22" s="23"/>
      <c r="E22" s="23"/>
      <c r="F22" s="23"/>
      <c r="G22" s="23"/>
      <c r="H22" s="23"/>
      <c r="I22" s="23"/>
      <c r="J22" s="23"/>
      <c r="K22" s="28"/>
      <c r="L22" s="29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8"/>
      <c r="X22" s="29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8"/>
      <c r="AJ22" s="16"/>
      <c r="AK22" s="23"/>
      <c r="AL22" s="23"/>
      <c r="AM22" s="23"/>
      <c r="AN22" s="23"/>
      <c r="AO22" s="23"/>
      <c r="AP22" s="23"/>
      <c r="AQ22" s="23"/>
      <c r="AR22" s="23"/>
      <c r="AS22" s="23"/>
      <c r="AT22" s="28"/>
      <c r="AU22" s="29"/>
      <c r="AV22" s="23"/>
      <c r="AW22" s="23"/>
      <c r="AX22" s="23"/>
      <c r="AY22" s="22">
        <v>13</v>
      </c>
      <c r="AZ22" s="23"/>
      <c r="BA22" s="23"/>
      <c r="BB22" s="23"/>
      <c r="BC22" s="23"/>
      <c r="BD22" s="23"/>
      <c r="BE22" s="25">
        <v>1</v>
      </c>
      <c r="BF22" s="18">
        <v>13</v>
      </c>
      <c r="BG22" s="18">
        <v>1</v>
      </c>
      <c r="BH22" s="18">
        <v>13</v>
      </c>
      <c r="BI22" s="6"/>
    </row>
    <row r="23" spans="1:61" ht="23.25">
      <c r="A23" s="30" t="s">
        <v>51</v>
      </c>
      <c r="B23" s="16">
        <f t="shared" ref="B23:AX23" si="1">SUM(B14:B22)</f>
        <v>236</v>
      </c>
      <c r="C23" s="16">
        <f t="shared" si="1"/>
        <v>116</v>
      </c>
      <c r="D23" s="16">
        <f t="shared" si="1"/>
        <v>73</v>
      </c>
      <c r="E23" s="16">
        <f t="shared" si="1"/>
        <v>34</v>
      </c>
      <c r="F23" s="16">
        <f t="shared" si="1"/>
        <v>206</v>
      </c>
      <c r="G23" s="16">
        <f t="shared" si="1"/>
        <v>144</v>
      </c>
      <c r="H23" s="16">
        <f t="shared" si="1"/>
        <v>80</v>
      </c>
      <c r="I23" s="16">
        <f t="shared" si="1"/>
        <v>60</v>
      </c>
      <c r="J23" s="16">
        <f t="shared" si="1"/>
        <v>34</v>
      </c>
      <c r="K23" s="16">
        <f t="shared" si="1"/>
        <v>37</v>
      </c>
      <c r="L23" s="16">
        <f t="shared" si="1"/>
        <v>983</v>
      </c>
      <c r="M23" s="16">
        <f t="shared" si="1"/>
        <v>215</v>
      </c>
      <c r="N23" s="16">
        <f t="shared" si="1"/>
        <v>117</v>
      </c>
      <c r="O23" s="16">
        <f t="shared" si="1"/>
        <v>63</v>
      </c>
      <c r="P23" s="16">
        <f t="shared" si="1"/>
        <v>9</v>
      </c>
      <c r="Q23" s="16">
        <f t="shared" si="1"/>
        <v>223</v>
      </c>
      <c r="R23" s="16">
        <f t="shared" si="1"/>
        <v>142</v>
      </c>
      <c r="S23" s="16">
        <f t="shared" si="1"/>
        <v>80</v>
      </c>
      <c r="T23" s="16">
        <f t="shared" si="1"/>
        <v>56</v>
      </c>
      <c r="U23" s="16">
        <f t="shared" si="1"/>
        <v>18</v>
      </c>
      <c r="V23" s="16">
        <f t="shared" si="1"/>
        <v>25</v>
      </c>
      <c r="W23" s="16">
        <f t="shared" si="1"/>
        <v>38</v>
      </c>
      <c r="X23" s="16">
        <f t="shared" si="1"/>
        <v>948</v>
      </c>
      <c r="Y23" s="16">
        <f t="shared" si="1"/>
        <v>214</v>
      </c>
      <c r="Z23" s="16">
        <f t="shared" si="1"/>
        <v>128</v>
      </c>
      <c r="AA23" s="16">
        <f t="shared" si="1"/>
        <v>66</v>
      </c>
      <c r="AB23" s="16">
        <f t="shared" si="1"/>
        <v>28</v>
      </c>
      <c r="AC23" s="16">
        <f t="shared" si="1"/>
        <v>23</v>
      </c>
      <c r="AD23" s="16">
        <f t="shared" si="1"/>
        <v>215</v>
      </c>
      <c r="AE23" s="16">
        <f t="shared" si="1"/>
        <v>140</v>
      </c>
      <c r="AF23" s="16">
        <f t="shared" si="1"/>
        <v>60</v>
      </c>
      <c r="AG23" s="16">
        <f t="shared" si="1"/>
        <v>26</v>
      </c>
      <c r="AH23" s="16">
        <f t="shared" si="1"/>
        <v>28</v>
      </c>
      <c r="AI23" s="16">
        <f t="shared" si="1"/>
        <v>37</v>
      </c>
      <c r="AJ23" s="16">
        <f t="shared" si="1"/>
        <v>928</v>
      </c>
      <c r="AK23" s="16">
        <f t="shared" si="1"/>
        <v>226</v>
      </c>
      <c r="AL23" s="16">
        <f t="shared" si="1"/>
        <v>105</v>
      </c>
      <c r="AM23" s="16">
        <f t="shared" si="1"/>
        <v>66</v>
      </c>
      <c r="AN23" s="16">
        <f t="shared" si="1"/>
        <v>36</v>
      </c>
      <c r="AO23" s="16">
        <f t="shared" si="1"/>
        <v>223</v>
      </c>
      <c r="AP23" s="16">
        <f t="shared" si="1"/>
        <v>150</v>
      </c>
      <c r="AQ23" s="16">
        <f t="shared" si="1"/>
        <v>84</v>
      </c>
      <c r="AR23" s="16">
        <f t="shared" si="1"/>
        <v>22</v>
      </c>
      <c r="AS23" s="16">
        <f t="shared" si="1"/>
        <v>18</v>
      </c>
      <c r="AT23" s="16">
        <f t="shared" si="1"/>
        <v>37</v>
      </c>
      <c r="AU23" s="16">
        <f t="shared" si="1"/>
        <v>930</v>
      </c>
      <c r="AV23" s="16">
        <f t="shared" si="1"/>
        <v>223</v>
      </c>
      <c r="AW23" s="16">
        <f t="shared" si="1"/>
        <v>118</v>
      </c>
      <c r="AX23" s="16">
        <f t="shared" si="1"/>
        <v>95</v>
      </c>
      <c r="AY23" s="16">
        <f>SUM(AY14:AY21)</f>
        <v>37</v>
      </c>
      <c r="AZ23" s="16">
        <f t="shared" ref="AZ23:BD23" si="2">SUM(AZ14:AZ22)</f>
        <v>20</v>
      </c>
      <c r="BA23" s="16">
        <f t="shared" si="2"/>
        <v>221</v>
      </c>
      <c r="BB23" s="16">
        <f t="shared" si="2"/>
        <v>147</v>
      </c>
      <c r="BC23" s="16">
        <f t="shared" si="2"/>
        <v>59</v>
      </c>
      <c r="BD23" s="16">
        <f t="shared" si="2"/>
        <v>29</v>
      </c>
      <c r="BE23" s="16">
        <f t="shared" ref="BE23:BH23" si="3">SUM(BE14:BE21)</f>
        <v>38</v>
      </c>
      <c r="BF23" s="16">
        <f t="shared" si="3"/>
        <v>949</v>
      </c>
      <c r="BG23" s="16">
        <f t="shared" si="3"/>
        <v>187</v>
      </c>
      <c r="BH23" s="16">
        <f t="shared" si="3"/>
        <v>4738</v>
      </c>
      <c r="BI23" s="6"/>
    </row>
    <row r="24" spans="1:61" ht="23.25">
      <c r="A24" s="3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32"/>
      <c r="BF24" s="32"/>
      <c r="BG24" s="32"/>
      <c r="BH24" s="32"/>
      <c r="BI24" s="6"/>
    </row>
    <row r="25" spans="1:61" ht="37.5">
      <c r="A25" s="3" t="s">
        <v>52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33"/>
      <c r="BG25" s="34"/>
      <c r="BH25" s="34"/>
      <c r="BI25" s="6"/>
    </row>
    <row r="26" spans="1:61" ht="55.5">
      <c r="A26" s="4" t="s">
        <v>42</v>
      </c>
      <c r="B26" s="15"/>
      <c r="C26" s="15"/>
      <c r="D26" s="14">
        <v>1</v>
      </c>
      <c r="E26" s="15"/>
      <c r="F26" s="15"/>
      <c r="G26" s="15"/>
      <c r="H26" s="14">
        <v>1</v>
      </c>
      <c r="I26" s="15"/>
      <c r="J26" s="15"/>
      <c r="K26" s="16">
        <v>2</v>
      </c>
      <c r="L26" s="16">
        <f>SUM(B26:J26)</f>
        <v>2</v>
      </c>
      <c r="M26" s="15"/>
      <c r="N26" s="14">
        <v>1</v>
      </c>
      <c r="O26" s="14">
        <v>1</v>
      </c>
      <c r="P26" s="15"/>
      <c r="Q26" s="15"/>
      <c r="R26" s="15"/>
      <c r="S26" s="14"/>
      <c r="T26" s="15"/>
      <c r="U26" s="15"/>
      <c r="V26" s="15"/>
      <c r="W26" s="16">
        <v>2</v>
      </c>
      <c r="X26" s="29">
        <f>SUM(M26:V26)</f>
        <v>2</v>
      </c>
      <c r="Y26" s="15"/>
      <c r="Z26" s="15"/>
      <c r="AA26" s="15"/>
      <c r="AB26" s="15"/>
      <c r="AC26" s="15"/>
      <c r="AD26" s="15"/>
      <c r="AE26" s="15"/>
      <c r="AF26" s="15"/>
      <c r="AG26" s="35"/>
      <c r="AH26" s="35"/>
      <c r="AI26" s="16"/>
      <c r="AJ26" s="16"/>
      <c r="AK26" s="15"/>
      <c r="AL26" s="15"/>
      <c r="AM26" s="15"/>
      <c r="AN26" s="15"/>
      <c r="AO26" s="15"/>
      <c r="AP26" s="15"/>
      <c r="AQ26" s="15"/>
      <c r="AR26" s="15"/>
      <c r="AS26" s="15"/>
      <c r="AT26" s="29"/>
      <c r="AU26" s="29"/>
      <c r="AV26" s="15"/>
      <c r="AW26" s="15"/>
      <c r="AX26" s="15"/>
      <c r="AY26" s="15"/>
      <c r="AZ26" s="15"/>
      <c r="BA26" s="15"/>
      <c r="BB26" s="15"/>
      <c r="BC26" s="15"/>
      <c r="BD26" s="14">
        <v>1</v>
      </c>
      <c r="BE26" s="17">
        <v>1</v>
      </c>
      <c r="BF26" s="18">
        <f>SUM(AV26:BD26)</f>
        <v>1</v>
      </c>
      <c r="BG26" s="18">
        <f t="shared" ref="BG26:BH26" si="4">BE26+W26+K26</f>
        <v>5</v>
      </c>
      <c r="BH26" s="18">
        <f t="shared" si="4"/>
        <v>5</v>
      </c>
      <c r="BI26" s="6"/>
    </row>
    <row r="27" spans="1:61" ht="55.5">
      <c r="A27" s="36" t="s">
        <v>44</v>
      </c>
      <c r="B27" s="15"/>
      <c r="C27" s="14"/>
      <c r="D27" s="14"/>
      <c r="E27" s="14"/>
      <c r="F27" s="14">
        <v>2</v>
      </c>
      <c r="G27" s="15"/>
      <c r="H27" s="14">
        <v>2</v>
      </c>
      <c r="I27" s="14"/>
      <c r="J27" s="14">
        <v>1</v>
      </c>
      <c r="K27" s="16">
        <v>3</v>
      </c>
      <c r="L27" s="16">
        <v>5</v>
      </c>
      <c r="M27" s="15"/>
      <c r="N27" s="14">
        <v>1</v>
      </c>
      <c r="O27" s="15"/>
      <c r="P27" s="15"/>
      <c r="Q27" s="15"/>
      <c r="R27" s="14">
        <v>1</v>
      </c>
      <c r="S27" s="15"/>
      <c r="T27" s="15"/>
      <c r="U27" s="15"/>
      <c r="V27" s="15"/>
      <c r="W27" s="14">
        <v>2</v>
      </c>
      <c r="X27" s="16">
        <v>2</v>
      </c>
      <c r="Y27" s="15"/>
      <c r="Z27" s="14">
        <v>1</v>
      </c>
      <c r="AA27" s="15"/>
      <c r="AB27" s="15"/>
      <c r="AC27" s="15"/>
      <c r="AD27" s="15"/>
      <c r="AE27" s="15"/>
      <c r="AF27" s="15"/>
      <c r="AG27" s="14">
        <v>1</v>
      </c>
      <c r="AH27" s="14"/>
      <c r="AI27" s="16">
        <v>2</v>
      </c>
      <c r="AJ27" s="16">
        <v>2</v>
      </c>
      <c r="AK27" s="15"/>
      <c r="AL27" s="14">
        <v>1</v>
      </c>
      <c r="AM27" s="15"/>
      <c r="AN27" s="15"/>
      <c r="AO27" s="15"/>
      <c r="AP27" s="15"/>
      <c r="AQ27" s="15"/>
      <c r="AR27" s="15"/>
      <c r="AS27" s="15"/>
      <c r="AT27" s="16">
        <v>1</v>
      </c>
      <c r="AU27" s="16">
        <v>1</v>
      </c>
      <c r="AV27" s="15"/>
      <c r="AW27" s="15"/>
      <c r="AX27" s="15"/>
      <c r="AY27" s="15"/>
      <c r="AZ27" s="15"/>
      <c r="BA27" s="15"/>
      <c r="BB27" s="15"/>
      <c r="BC27" s="15"/>
      <c r="BD27" s="15"/>
      <c r="BE27" s="17"/>
      <c r="BF27" s="18"/>
      <c r="BG27" s="18">
        <v>8</v>
      </c>
      <c r="BH27" s="18">
        <v>10</v>
      </c>
      <c r="BI27" s="6"/>
    </row>
    <row r="28" spans="1:61" ht="55.5">
      <c r="A28" s="4" t="s">
        <v>45</v>
      </c>
      <c r="B28" s="14">
        <v>1</v>
      </c>
      <c r="C28" s="15"/>
      <c r="D28" s="14">
        <v>1</v>
      </c>
      <c r="E28" s="15"/>
      <c r="F28" s="14">
        <v>1</v>
      </c>
      <c r="G28" s="14"/>
      <c r="H28" s="15"/>
      <c r="I28" s="15"/>
      <c r="J28" s="15"/>
      <c r="K28" s="16">
        <v>3</v>
      </c>
      <c r="L28" s="16">
        <v>3</v>
      </c>
      <c r="M28" s="14">
        <v>1</v>
      </c>
      <c r="N28" s="15"/>
      <c r="O28" s="15"/>
      <c r="P28" s="15"/>
      <c r="Q28" s="14">
        <v>2</v>
      </c>
      <c r="R28" s="14"/>
      <c r="S28" s="15"/>
      <c r="T28" s="15"/>
      <c r="U28" s="15"/>
      <c r="V28" s="15"/>
      <c r="W28" s="16">
        <v>2</v>
      </c>
      <c r="X28" s="16">
        <v>3</v>
      </c>
      <c r="Y28" s="15"/>
      <c r="Z28" s="14">
        <v>1</v>
      </c>
      <c r="AA28" s="14"/>
      <c r="AB28" s="14"/>
      <c r="AC28" s="14"/>
      <c r="AD28" s="14"/>
      <c r="AE28" s="15"/>
      <c r="AF28" s="15"/>
      <c r="AG28" s="15"/>
      <c r="AH28" s="15"/>
      <c r="AI28" s="16">
        <v>1</v>
      </c>
      <c r="AJ28" s="16">
        <v>1</v>
      </c>
      <c r="AK28" s="15"/>
      <c r="AL28" s="14">
        <v>1</v>
      </c>
      <c r="AM28" s="14"/>
      <c r="AN28" s="14"/>
      <c r="AO28" s="14"/>
      <c r="AP28" s="14">
        <v>1</v>
      </c>
      <c r="AQ28" s="15"/>
      <c r="AR28" s="15"/>
      <c r="AS28" s="15"/>
      <c r="AT28" s="16">
        <v>2</v>
      </c>
      <c r="AU28" s="16">
        <v>2</v>
      </c>
      <c r="AV28" s="15"/>
      <c r="AW28" s="15"/>
      <c r="AX28" s="15"/>
      <c r="AY28" s="15"/>
      <c r="AZ28" s="14"/>
      <c r="BA28" s="14">
        <v>1</v>
      </c>
      <c r="BB28" s="15"/>
      <c r="BC28" s="15"/>
      <c r="BD28" s="15"/>
      <c r="BE28" s="17">
        <v>1</v>
      </c>
      <c r="BF28" s="18">
        <v>1</v>
      </c>
      <c r="BG28" s="18">
        <v>9</v>
      </c>
      <c r="BH28" s="18">
        <v>10</v>
      </c>
      <c r="BI28" s="6"/>
    </row>
    <row r="29" spans="1:61" ht="37.5">
      <c r="A29" s="4" t="s">
        <v>46</v>
      </c>
      <c r="B29" s="14">
        <v>1</v>
      </c>
      <c r="C29" s="14"/>
      <c r="D29" s="14"/>
      <c r="E29" s="14"/>
      <c r="F29" s="14"/>
      <c r="G29" s="15"/>
      <c r="H29" s="15"/>
      <c r="I29" s="15"/>
      <c r="J29" s="15"/>
      <c r="K29" s="16">
        <v>1</v>
      </c>
      <c r="L29" s="16">
        <v>1</v>
      </c>
      <c r="M29" s="14"/>
      <c r="N29" s="14"/>
      <c r="O29" s="14"/>
      <c r="P29" s="15"/>
      <c r="Q29" s="15"/>
      <c r="R29" s="14"/>
      <c r="S29" s="15"/>
      <c r="T29" s="15"/>
      <c r="U29" s="15"/>
      <c r="V29" s="15"/>
      <c r="W29" s="16"/>
      <c r="X29" s="16"/>
      <c r="Y29" s="15"/>
      <c r="Z29" s="15"/>
      <c r="AA29" s="14">
        <v>3</v>
      </c>
      <c r="AB29" s="15"/>
      <c r="AC29" s="15"/>
      <c r="AD29" s="15"/>
      <c r="AE29" s="14">
        <v>1</v>
      </c>
      <c r="AF29" s="15"/>
      <c r="AG29" s="15"/>
      <c r="AH29" s="15"/>
      <c r="AI29" s="16">
        <v>4</v>
      </c>
      <c r="AJ29" s="16">
        <v>2</v>
      </c>
      <c r="AK29" s="15"/>
      <c r="AL29" s="15"/>
      <c r="AM29" s="15"/>
      <c r="AN29" s="15"/>
      <c r="AO29" s="15"/>
      <c r="AP29" s="14"/>
      <c r="AQ29" s="15"/>
      <c r="AR29" s="15"/>
      <c r="AS29" s="15"/>
      <c r="AT29" s="16"/>
      <c r="AU29" s="16"/>
      <c r="AV29" s="15"/>
      <c r="AW29" s="15"/>
      <c r="AX29" s="15"/>
      <c r="AY29" s="15"/>
      <c r="AZ29" s="15"/>
      <c r="BA29" s="15"/>
      <c r="BB29" s="14">
        <v>1</v>
      </c>
      <c r="BC29" s="15"/>
      <c r="BD29" s="15"/>
      <c r="BE29" s="17">
        <v>1</v>
      </c>
      <c r="BF29" s="18">
        <v>1</v>
      </c>
      <c r="BG29" s="18"/>
      <c r="BH29" s="18"/>
      <c r="BI29" s="6"/>
    </row>
    <row r="30" spans="1:61" ht="37.5">
      <c r="A30" s="4" t="s">
        <v>47</v>
      </c>
      <c r="B30" s="15"/>
      <c r="C30" s="14">
        <v>1</v>
      </c>
      <c r="D30" s="15"/>
      <c r="E30" s="14">
        <v>1</v>
      </c>
      <c r="F30" s="15"/>
      <c r="G30" s="15"/>
      <c r="H30" s="14"/>
      <c r="I30" s="15"/>
      <c r="J30" s="15"/>
      <c r="K30" s="16">
        <v>2</v>
      </c>
      <c r="L30" s="16">
        <v>2</v>
      </c>
      <c r="M30" s="14">
        <v>1</v>
      </c>
      <c r="N30" s="15"/>
      <c r="O30" s="15"/>
      <c r="P30" s="15"/>
      <c r="Q30" s="15"/>
      <c r="R30" s="14">
        <v>1</v>
      </c>
      <c r="S30" s="15"/>
      <c r="T30" s="14">
        <v>1</v>
      </c>
      <c r="U30" s="15"/>
      <c r="V30" s="15"/>
      <c r="W30" s="16">
        <v>3</v>
      </c>
      <c r="X30" s="16">
        <v>3</v>
      </c>
      <c r="Y30" s="15"/>
      <c r="Z30" s="14">
        <v>1</v>
      </c>
      <c r="AA30" s="14"/>
      <c r="AB30" s="14">
        <v>1</v>
      </c>
      <c r="AC30" s="14">
        <v>1</v>
      </c>
      <c r="AD30" s="15"/>
      <c r="AE30" s="15"/>
      <c r="AF30" s="14">
        <v>1</v>
      </c>
      <c r="AG30" s="15"/>
      <c r="AH30" s="15"/>
      <c r="AI30" s="16">
        <v>4</v>
      </c>
      <c r="AJ30" s="16">
        <v>4</v>
      </c>
      <c r="AK30" s="15"/>
      <c r="AL30" s="14">
        <v>1</v>
      </c>
      <c r="AM30" s="15"/>
      <c r="AN30" s="14"/>
      <c r="AO30" s="15"/>
      <c r="AP30" s="14">
        <v>1</v>
      </c>
      <c r="AQ30" s="15"/>
      <c r="AR30" s="15"/>
      <c r="AS30" s="15"/>
      <c r="AT30" s="16">
        <v>2</v>
      </c>
      <c r="AU30" s="16">
        <v>2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7">
        <v>10</v>
      </c>
      <c r="BF30" s="18">
        <v>11</v>
      </c>
      <c r="BG30" s="18">
        <v>10</v>
      </c>
      <c r="BH30" s="18">
        <v>11</v>
      </c>
      <c r="BI30" s="6"/>
    </row>
    <row r="31" spans="1:61" ht="55.5">
      <c r="A31" s="4" t="s">
        <v>48</v>
      </c>
      <c r="B31" s="14">
        <v>26</v>
      </c>
      <c r="C31" s="14"/>
      <c r="D31" s="15"/>
      <c r="E31" s="15"/>
      <c r="F31" s="15"/>
      <c r="G31" s="15"/>
      <c r="H31" s="14"/>
      <c r="I31" s="15"/>
      <c r="J31" s="15"/>
      <c r="K31" s="16"/>
      <c r="L31" s="16"/>
      <c r="M31" s="15"/>
      <c r="N31" s="15"/>
      <c r="O31" s="15"/>
      <c r="P31" s="15"/>
      <c r="Q31" s="15"/>
      <c r="R31" s="14"/>
      <c r="S31" s="15"/>
      <c r="T31" s="15"/>
      <c r="U31" s="15"/>
      <c r="V31" s="15"/>
      <c r="W31" s="16"/>
      <c r="X31" s="16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29"/>
      <c r="AJ31" s="29"/>
      <c r="AK31" s="15"/>
      <c r="AL31" s="15"/>
      <c r="AM31" s="15"/>
      <c r="AN31" s="15"/>
      <c r="AO31" s="15"/>
      <c r="AP31" s="15"/>
      <c r="AQ31" s="15"/>
      <c r="AR31" s="15"/>
      <c r="AS31" s="15"/>
      <c r="AT31" s="29"/>
      <c r="AU31" s="29"/>
      <c r="AV31" s="15"/>
      <c r="AW31" s="15"/>
      <c r="AX31" s="15"/>
      <c r="AY31" s="15"/>
      <c r="AZ31" s="15"/>
      <c r="BA31" s="15"/>
      <c r="BB31" s="15"/>
      <c r="BC31" s="15"/>
      <c r="BD31" s="15"/>
      <c r="BE31" s="37"/>
      <c r="BF31" s="37"/>
      <c r="BG31" s="18"/>
      <c r="BH31" s="18"/>
      <c r="BI31" s="6"/>
    </row>
    <row r="32" spans="1:61" ht="23.25">
      <c r="A32" s="4" t="s">
        <v>49</v>
      </c>
      <c r="B32" s="14">
        <v>1</v>
      </c>
      <c r="C32" s="15"/>
      <c r="D32" s="15"/>
      <c r="E32" s="15"/>
      <c r="F32" s="15"/>
      <c r="G32" s="15"/>
      <c r="H32" s="14"/>
      <c r="I32" s="15"/>
      <c r="J32" s="15"/>
      <c r="K32" s="16">
        <v>1</v>
      </c>
      <c r="L32" s="16">
        <v>1</v>
      </c>
      <c r="M32" s="15"/>
      <c r="N32" s="15"/>
      <c r="O32" s="15"/>
      <c r="P32" s="15"/>
      <c r="Q32" s="15"/>
      <c r="R32" s="14"/>
      <c r="S32" s="15"/>
      <c r="T32" s="15"/>
      <c r="U32" s="15"/>
      <c r="V32" s="15"/>
      <c r="W32" s="16"/>
      <c r="X32" s="16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29"/>
      <c r="AJ32" s="29"/>
      <c r="AK32" s="15"/>
      <c r="AL32" s="15"/>
      <c r="AM32" s="15"/>
      <c r="AN32" s="15"/>
      <c r="AO32" s="15"/>
      <c r="AP32" s="15"/>
      <c r="AQ32" s="15"/>
      <c r="AR32" s="15"/>
      <c r="AS32" s="15"/>
      <c r="AT32" s="29"/>
      <c r="AU32" s="29"/>
      <c r="AV32" s="15"/>
      <c r="AW32" s="15"/>
      <c r="AX32" s="15"/>
      <c r="AY32" s="15"/>
      <c r="AZ32" s="15"/>
      <c r="BA32" s="15"/>
      <c r="BB32" s="15"/>
      <c r="BC32" s="15"/>
      <c r="BD32" s="15"/>
      <c r="BE32" s="37"/>
      <c r="BF32" s="37"/>
      <c r="BG32" s="18">
        <v>1</v>
      </c>
      <c r="BH32" s="18">
        <v>1</v>
      </c>
      <c r="BI32" s="26"/>
    </row>
    <row r="33" spans="1:61" ht="23.25">
      <c r="A33" s="38" t="s">
        <v>51</v>
      </c>
      <c r="B33" s="16">
        <f t="shared" ref="B33:BH33" si="5">SUM(B26:B32)</f>
        <v>29</v>
      </c>
      <c r="C33" s="16">
        <f t="shared" si="5"/>
        <v>1</v>
      </c>
      <c r="D33" s="16">
        <f t="shared" si="5"/>
        <v>2</v>
      </c>
      <c r="E33" s="16">
        <f t="shared" si="5"/>
        <v>1</v>
      </c>
      <c r="F33" s="16">
        <f t="shared" si="5"/>
        <v>3</v>
      </c>
      <c r="G33" s="16">
        <f t="shared" si="5"/>
        <v>0</v>
      </c>
      <c r="H33" s="16">
        <f t="shared" si="5"/>
        <v>3</v>
      </c>
      <c r="I33" s="16">
        <f t="shared" si="5"/>
        <v>0</v>
      </c>
      <c r="J33" s="16">
        <f t="shared" si="5"/>
        <v>1</v>
      </c>
      <c r="K33" s="16">
        <f t="shared" si="5"/>
        <v>12</v>
      </c>
      <c r="L33" s="16">
        <f t="shared" si="5"/>
        <v>14</v>
      </c>
      <c r="M33" s="16">
        <f t="shared" si="5"/>
        <v>2</v>
      </c>
      <c r="N33" s="16">
        <f t="shared" si="5"/>
        <v>2</v>
      </c>
      <c r="O33" s="16">
        <f t="shared" si="5"/>
        <v>1</v>
      </c>
      <c r="P33" s="16">
        <f t="shared" si="5"/>
        <v>0</v>
      </c>
      <c r="Q33" s="16">
        <f t="shared" si="5"/>
        <v>2</v>
      </c>
      <c r="R33" s="16">
        <f t="shared" si="5"/>
        <v>2</v>
      </c>
      <c r="S33" s="16">
        <f t="shared" si="5"/>
        <v>0</v>
      </c>
      <c r="T33" s="16">
        <f t="shared" si="5"/>
        <v>1</v>
      </c>
      <c r="U33" s="16">
        <f t="shared" si="5"/>
        <v>0</v>
      </c>
      <c r="V33" s="16">
        <f t="shared" si="5"/>
        <v>0</v>
      </c>
      <c r="W33" s="16">
        <f t="shared" si="5"/>
        <v>9</v>
      </c>
      <c r="X33" s="16">
        <f t="shared" si="5"/>
        <v>10</v>
      </c>
      <c r="Y33" s="16">
        <f t="shared" si="5"/>
        <v>0</v>
      </c>
      <c r="Z33" s="16">
        <f t="shared" si="5"/>
        <v>3</v>
      </c>
      <c r="AA33" s="16">
        <f t="shared" si="5"/>
        <v>3</v>
      </c>
      <c r="AB33" s="16">
        <f t="shared" si="5"/>
        <v>1</v>
      </c>
      <c r="AC33" s="16">
        <f t="shared" si="5"/>
        <v>1</v>
      </c>
      <c r="AD33" s="16">
        <f t="shared" si="5"/>
        <v>0</v>
      </c>
      <c r="AE33" s="16">
        <f t="shared" si="5"/>
        <v>1</v>
      </c>
      <c r="AF33" s="16">
        <f t="shared" si="5"/>
        <v>1</v>
      </c>
      <c r="AG33" s="16">
        <f t="shared" si="5"/>
        <v>1</v>
      </c>
      <c r="AH33" s="16">
        <f t="shared" si="5"/>
        <v>0</v>
      </c>
      <c r="AI33" s="16">
        <f t="shared" si="5"/>
        <v>11</v>
      </c>
      <c r="AJ33" s="16">
        <f t="shared" si="5"/>
        <v>9</v>
      </c>
      <c r="AK33" s="16">
        <f t="shared" si="5"/>
        <v>0</v>
      </c>
      <c r="AL33" s="16">
        <f t="shared" si="5"/>
        <v>3</v>
      </c>
      <c r="AM33" s="16">
        <f t="shared" si="5"/>
        <v>0</v>
      </c>
      <c r="AN33" s="16">
        <f t="shared" si="5"/>
        <v>0</v>
      </c>
      <c r="AO33" s="16">
        <f t="shared" si="5"/>
        <v>0</v>
      </c>
      <c r="AP33" s="16">
        <f t="shared" si="5"/>
        <v>2</v>
      </c>
      <c r="AQ33" s="16">
        <f t="shared" si="5"/>
        <v>0</v>
      </c>
      <c r="AR33" s="16">
        <f t="shared" si="5"/>
        <v>0</v>
      </c>
      <c r="AS33" s="16">
        <f t="shared" si="5"/>
        <v>0</v>
      </c>
      <c r="AT33" s="16">
        <f t="shared" si="5"/>
        <v>5</v>
      </c>
      <c r="AU33" s="16">
        <f t="shared" si="5"/>
        <v>5</v>
      </c>
      <c r="AV33" s="16">
        <f t="shared" si="5"/>
        <v>0</v>
      </c>
      <c r="AW33" s="16">
        <f t="shared" si="5"/>
        <v>0</v>
      </c>
      <c r="AX33" s="16">
        <f t="shared" si="5"/>
        <v>0</v>
      </c>
      <c r="AY33" s="16">
        <f t="shared" si="5"/>
        <v>0</v>
      </c>
      <c r="AZ33" s="16">
        <f t="shared" si="5"/>
        <v>0</v>
      </c>
      <c r="BA33" s="16">
        <f t="shared" si="5"/>
        <v>1</v>
      </c>
      <c r="BB33" s="16">
        <f t="shared" si="5"/>
        <v>1</v>
      </c>
      <c r="BC33" s="16">
        <f t="shared" si="5"/>
        <v>0</v>
      </c>
      <c r="BD33" s="16">
        <f t="shared" si="5"/>
        <v>1</v>
      </c>
      <c r="BE33" s="16">
        <f t="shared" si="5"/>
        <v>13</v>
      </c>
      <c r="BF33" s="16">
        <f t="shared" si="5"/>
        <v>14</v>
      </c>
      <c r="BG33" s="16">
        <f t="shared" si="5"/>
        <v>33</v>
      </c>
      <c r="BH33" s="16">
        <f t="shared" si="5"/>
        <v>37</v>
      </c>
      <c r="BI33" s="6"/>
    </row>
    <row r="34" spans="1:61" ht="23.25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1"/>
      <c r="BF34" s="41"/>
      <c r="BG34" s="41"/>
      <c r="BH34" s="41"/>
      <c r="BI34" s="6"/>
    </row>
    <row r="35" spans="1:61" ht="23.25">
      <c r="A35" s="42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6"/>
    </row>
    <row r="36" spans="1:61" ht="23.25">
      <c r="A36" s="152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4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153"/>
      <c r="AW36" s="149"/>
      <c r="AX36" s="149"/>
      <c r="AY36" s="149"/>
      <c r="AZ36" s="149"/>
      <c r="BA36" s="149"/>
      <c r="BB36" s="149"/>
      <c r="BC36" s="149"/>
      <c r="BD36" s="45"/>
      <c r="BE36" s="43"/>
      <c r="BF36" s="43"/>
      <c r="BG36" s="43"/>
      <c r="BH36" s="43"/>
      <c r="BI36" s="6"/>
    </row>
    <row r="37" spans="1:61" ht="23.25">
      <c r="A37" s="19"/>
      <c r="B37" s="19"/>
      <c r="C37" s="46"/>
      <c r="D37" s="46"/>
      <c r="E37" s="46"/>
      <c r="F37" s="19"/>
      <c r="G37" s="19"/>
      <c r="H37" s="19"/>
      <c r="I37" s="19"/>
      <c r="J37" s="19"/>
      <c r="K37" s="19"/>
      <c r="L37" s="19"/>
      <c r="M37" s="19"/>
      <c r="N37" s="46"/>
      <c r="O37" s="46"/>
      <c r="P37" s="46"/>
      <c r="Q37" s="19"/>
      <c r="R37" s="19"/>
      <c r="S37" s="19"/>
      <c r="T37" s="19"/>
      <c r="U37" s="46"/>
      <c r="V37" s="19"/>
      <c r="W37" s="19"/>
      <c r="X37" s="19"/>
      <c r="Y37" s="19"/>
      <c r="Z37" s="47"/>
      <c r="AA37" s="47"/>
      <c r="AB37" s="47"/>
      <c r="AC37" s="47"/>
      <c r="AD37" s="48"/>
      <c r="AE37" s="48"/>
      <c r="AF37" s="19"/>
      <c r="AG37" s="19"/>
      <c r="AH37" s="19"/>
      <c r="AI37" s="19"/>
      <c r="AJ37" s="19"/>
      <c r="AK37" s="19"/>
      <c r="AL37" s="46"/>
      <c r="AM37" s="46"/>
      <c r="AN37" s="46"/>
      <c r="AO37" s="19"/>
      <c r="AP37" s="19"/>
      <c r="AQ37" s="19"/>
      <c r="AR37" s="19"/>
      <c r="AS37" s="46"/>
      <c r="AT37" s="19"/>
      <c r="AU37" s="19"/>
      <c r="AV37" s="19"/>
      <c r="AW37" s="47"/>
      <c r="AX37" s="47"/>
      <c r="AY37" s="47"/>
      <c r="AZ37" s="19"/>
      <c r="BA37" s="19"/>
      <c r="BB37" s="19"/>
      <c r="BC37" s="19"/>
      <c r="BD37" s="19"/>
      <c r="BE37" s="19"/>
      <c r="BF37" s="19"/>
      <c r="BG37" s="19"/>
      <c r="BH37" s="19"/>
    </row>
    <row r="38" spans="1:61" ht="23.25">
      <c r="A38" s="19"/>
      <c r="B38" s="19"/>
      <c r="C38" s="46"/>
      <c r="D38" s="46"/>
      <c r="E38" s="46"/>
      <c r="F38" s="19"/>
      <c r="G38" s="19"/>
      <c r="H38" s="19"/>
      <c r="I38" s="19"/>
      <c r="J38" s="19"/>
      <c r="K38" s="19"/>
      <c r="L38" s="19"/>
      <c r="M38" s="19"/>
      <c r="N38" s="46"/>
      <c r="O38" s="46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7"/>
      <c r="AA38" s="47"/>
      <c r="AB38" s="47"/>
      <c r="AC38" s="48"/>
      <c r="AD38" s="48"/>
      <c r="AE38" s="48"/>
      <c r="AF38" s="19"/>
      <c r="AG38" s="19"/>
      <c r="AH38" s="19"/>
      <c r="AI38" s="19"/>
      <c r="AJ38" s="19"/>
      <c r="AK38" s="19"/>
      <c r="AL38" s="46"/>
      <c r="AM38" s="46"/>
      <c r="AN38" s="46"/>
      <c r="AO38" s="19"/>
      <c r="AP38" s="19"/>
      <c r="AQ38" s="19"/>
      <c r="AR38" s="19"/>
      <c r="AS38" s="19"/>
      <c r="AT38" s="19"/>
      <c r="AU38" s="19"/>
      <c r="AV38" s="19"/>
      <c r="AW38" s="47"/>
      <c r="AX38" s="47"/>
      <c r="AY38" s="47"/>
      <c r="AZ38" s="47"/>
      <c r="BA38" s="48"/>
      <c r="BB38" s="19"/>
      <c r="BC38" s="19"/>
      <c r="BD38" s="19"/>
      <c r="BE38" s="19"/>
      <c r="BF38" s="19"/>
      <c r="BG38" s="19"/>
      <c r="BH38" s="19"/>
    </row>
    <row r="39" spans="1:61" ht="41.25" customHeight="1">
      <c r="A39" s="19"/>
      <c r="B39" s="19"/>
      <c r="C39" s="46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46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47"/>
      <c r="AA39" s="48"/>
      <c r="AB39" s="48"/>
      <c r="AC39" s="48"/>
      <c r="AD39" s="48"/>
      <c r="AE39" s="48"/>
      <c r="AF39" s="19"/>
      <c r="AG39" s="19"/>
      <c r="AH39" s="19"/>
      <c r="AI39" s="19"/>
      <c r="AJ39" s="19"/>
      <c r="AK39" s="19"/>
      <c r="AL39" s="46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47"/>
      <c r="AX39" s="47"/>
      <c r="AY39" s="48"/>
      <c r="AZ39" s="48"/>
      <c r="BA39" s="48"/>
      <c r="BB39" s="19"/>
      <c r="BC39" s="19"/>
      <c r="BD39" s="19"/>
      <c r="BE39" s="19"/>
      <c r="BF39" s="19"/>
      <c r="BG39" s="19"/>
      <c r="BH39" s="19"/>
    </row>
    <row r="40" spans="1:61" ht="30">
      <c r="A40" s="148" t="s">
        <v>54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149"/>
      <c r="AC40" s="149"/>
      <c r="AD40" s="149"/>
      <c r="AE40" s="1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148" t="s">
        <v>55</v>
      </c>
      <c r="AW40" s="149"/>
      <c r="AX40" s="149"/>
      <c r="AY40" s="149"/>
      <c r="AZ40" s="149"/>
      <c r="BA40" s="149"/>
      <c r="BB40" s="149"/>
      <c r="BC40" s="149"/>
      <c r="BD40" s="149"/>
      <c r="BE40" s="149"/>
      <c r="BF40" s="149"/>
      <c r="BG40" s="149"/>
      <c r="BH40" s="149"/>
    </row>
    <row r="41" spans="1:61" ht="23.25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</row>
  </sheetData>
  <mergeCells count="9">
    <mergeCell ref="A40:AE40"/>
    <mergeCell ref="AV40:BH40"/>
    <mergeCell ref="AV5:BE5"/>
    <mergeCell ref="AV6:BF6"/>
    <mergeCell ref="AV7:BG7"/>
    <mergeCell ref="B9:BH9"/>
    <mergeCell ref="B10:BH10"/>
    <mergeCell ref="A36:Q36"/>
    <mergeCell ref="AV36:BC36"/>
  </mergeCells>
  <printOptions horizontalCentered="1" gridLines="1"/>
  <pageMargins left="0.25" right="0.25" top="0.75" bottom="0.75" header="0" footer="0"/>
  <pageSetup paperSize="9" scale="27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fitToPage="1"/>
  </sheetPr>
  <dimension ref="A1:AK38"/>
  <sheetViews>
    <sheetView showGridLines="0" topLeftCell="X1" workbookViewId="0">
      <pane ySplit="12" topLeftCell="A13" activePane="bottomLeft" state="frozen"/>
      <selection pane="bottomLeft" activeCell="Z4" sqref="Z4"/>
    </sheetView>
  </sheetViews>
  <sheetFormatPr defaultColWidth="12.5703125" defaultRowHeight="15.75" customHeight="1"/>
  <cols>
    <col min="1" max="1" width="31.42578125" customWidth="1"/>
    <col min="2" max="2" width="7.5703125" customWidth="1"/>
    <col min="3" max="3" width="7.140625" customWidth="1"/>
    <col min="4" max="4" width="7" customWidth="1"/>
    <col min="5" max="5" width="6.5703125" customWidth="1"/>
    <col min="6" max="6" width="5.85546875" customWidth="1"/>
    <col min="7" max="7" width="6" customWidth="1"/>
    <col min="8" max="8" width="9.28515625" customWidth="1"/>
    <col min="9" max="9" width="7.28515625" customWidth="1"/>
    <col min="10" max="11" width="6.7109375" customWidth="1"/>
    <col min="12" max="12" width="6" customWidth="1"/>
    <col min="13" max="13" width="7" customWidth="1"/>
    <col min="14" max="14" width="6.7109375" customWidth="1"/>
    <col min="15" max="15" width="10.140625" customWidth="1"/>
    <col min="16" max="16" width="9.85546875" customWidth="1"/>
    <col min="17" max="17" width="6.85546875" customWidth="1"/>
    <col min="18" max="18" width="11.85546875" customWidth="1"/>
    <col min="21" max="21" width="18" customWidth="1"/>
    <col min="23" max="23" width="17.140625" customWidth="1"/>
  </cols>
  <sheetData>
    <row r="1" spans="1:37" ht="18.75">
      <c r="A1" s="103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56"/>
      <c r="AA1" s="56"/>
      <c r="AB1" s="56"/>
      <c r="AC1" s="56"/>
      <c r="AD1" s="56"/>
      <c r="AE1" s="56"/>
      <c r="AF1" s="51"/>
      <c r="AG1" s="51"/>
      <c r="AH1" s="51"/>
      <c r="AI1" s="51"/>
      <c r="AJ1" s="51"/>
      <c r="AK1" s="6"/>
    </row>
    <row r="2" spans="1:37" ht="20.25">
      <c r="A2" s="103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158"/>
      <c r="W2" s="143"/>
      <c r="X2" s="143"/>
      <c r="Y2" s="71"/>
      <c r="Z2" s="158" t="s">
        <v>94</v>
      </c>
      <c r="AA2" s="143"/>
      <c r="AB2" s="143"/>
      <c r="AC2" s="143"/>
      <c r="AD2" s="71"/>
      <c r="AE2" s="71"/>
      <c r="AF2" s="50"/>
      <c r="AG2" s="50"/>
      <c r="AH2" s="50"/>
      <c r="AI2" s="50"/>
      <c r="AJ2" s="50"/>
      <c r="AK2" s="50"/>
    </row>
    <row r="3" spans="1:37" ht="30.75" customHeight="1">
      <c r="A3" s="103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158"/>
      <c r="W3" s="143"/>
      <c r="X3" s="143"/>
      <c r="Y3" s="71"/>
      <c r="Z3" s="104" t="s">
        <v>1</v>
      </c>
      <c r="AA3" s="71"/>
      <c r="AB3" s="71"/>
      <c r="AC3" s="71"/>
      <c r="AD3" s="71"/>
      <c r="AE3" s="71"/>
      <c r="AF3" s="50"/>
      <c r="AG3" s="50"/>
      <c r="AH3" s="50"/>
      <c r="AI3" s="50"/>
      <c r="AJ3" s="50"/>
      <c r="AK3" s="50"/>
    </row>
    <row r="4" spans="1:37" ht="33.75" customHeight="1">
      <c r="A4" s="103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159"/>
      <c r="W4" s="143"/>
      <c r="X4" s="143"/>
      <c r="Y4" s="71"/>
      <c r="Z4" s="104" t="s">
        <v>228</v>
      </c>
      <c r="AA4" s="71"/>
      <c r="AB4" s="71"/>
      <c r="AC4" s="71"/>
      <c r="AD4" s="71"/>
      <c r="AE4" s="71"/>
      <c r="AF4" s="50"/>
      <c r="AG4" s="50"/>
      <c r="AH4" s="50"/>
      <c r="AI4" s="50"/>
      <c r="AJ4" s="50"/>
      <c r="AK4" s="50"/>
    </row>
    <row r="5" spans="1:37" ht="20.25">
      <c r="A5" s="103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50"/>
      <c r="AG5" s="50"/>
      <c r="AH5" s="50"/>
      <c r="AI5" s="50"/>
      <c r="AJ5" s="50"/>
      <c r="AK5" s="50"/>
    </row>
    <row r="6" spans="1:37" ht="18.75">
      <c r="A6" s="103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63"/>
    </row>
    <row r="7" spans="1:37" ht="18.75">
      <c r="A7" s="103"/>
      <c r="B7" s="160" t="s">
        <v>2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63"/>
    </row>
    <row r="8" spans="1:37" ht="18.75">
      <c r="A8" s="103"/>
      <c r="B8" s="160" t="s">
        <v>3</v>
      </c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63"/>
    </row>
    <row r="9" spans="1:37" ht="18.75">
      <c r="A9" s="103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103"/>
      <c r="Z9" s="103"/>
      <c r="AA9" s="103"/>
      <c r="AB9" s="103"/>
      <c r="AC9" s="103"/>
      <c r="AD9" s="103"/>
      <c r="AE9" s="63"/>
    </row>
    <row r="10" spans="1:37" ht="1.5" customHeight="1">
      <c r="A10" s="103"/>
      <c r="B10" s="103"/>
      <c r="C10" s="78"/>
      <c r="D10" s="78"/>
      <c r="E10" s="78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63"/>
    </row>
    <row r="11" spans="1:37" ht="40.5" customHeight="1">
      <c r="A11" s="170" t="s">
        <v>4</v>
      </c>
      <c r="B11" s="170" t="s">
        <v>95</v>
      </c>
      <c r="C11" s="170" t="s">
        <v>96</v>
      </c>
      <c r="D11" s="170" t="s">
        <v>96</v>
      </c>
      <c r="E11" s="170" t="s">
        <v>97</v>
      </c>
      <c r="F11" s="170" t="s">
        <v>98</v>
      </c>
      <c r="G11" s="170" t="s">
        <v>99</v>
      </c>
      <c r="H11" s="154" t="s">
        <v>11</v>
      </c>
      <c r="I11" s="154" t="s">
        <v>12</v>
      </c>
      <c r="J11" s="165" t="s">
        <v>100</v>
      </c>
      <c r="K11" s="170" t="s">
        <v>101</v>
      </c>
      <c r="L11" s="170" t="s">
        <v>102</v>
      </c>
      <c r="M11" s="170" t="s">
        <v>103</v>
      </c>
      <c r="N11" s="156" t="s">
        <v>104</v>
      </c>
      <c r="O11" s="154" t="s">
        <v>11</v>
      </c>
      <c r="P11" s="154" t="s">
        <v>12</v>
      </c>
      <c r="Q11" s="165">
        <v>12</v>
      </c>
      <c r="R11" s="161" t="s">
        <v>11</v>
      </c>
      <c r="S11" s="167" t="s">
        <v>12</v>
      </c>
      <c r="T11" s="154" t="s">
        <v>105</v>
      </c>
      <c r="U11" s="154" t="s">
        <v>106</v>
      </c>
      <c r="V11" s="161" t="s">
        <v>107</v>
      </c>
      <c r="W11" s="161" t="s">
        <v>108</v>
      </c>
      <c r="X11" s="160"/>
      <c r="Y11" s="105"/>
      <c r="Z11" s="162" t="s">
        <v>109</v>
      </c>
      <c r="AA11" s="163"/>
      <c r="AB11" s="163"/>
      <c r="AC11" s="164"/>
      <c r="AD11" s="103"/>
      <c r="AE11" s="63"/>
    </row>
    <row r="12" spans="1:37" ht="1.5" customHeight="1">
      <c r="A12" s="155"/>
      <c r="B12" s="155"/>
      <c r="C12" s="155"/>
      <c r="D12" s="155"/>
      <c r="E12" s="155"/>
      <c r="F12" s="155"/>
      <c r="G12" s="155"/>
      <c r="H12" s="155"/>
      <c r="I12" s="155"/>
      <c r="J12" s="166"/>
      <c r="K12" s="155"/>
      <c r="L12" s="155"/>
      <c r="M12" s="155"/>
      <c r="N12" s="157"/>
      <c r="O12" s="155"/>
      <c r="P12" s="155"/>
      <c r="Q12" s="166"/>
      <c r="R12" s="155"/>
      <c r="S12" s="157"/>
      <c r="T12" s="155"/>
      <c r="U12" s="155"/>
      <c r="V12" s="155"/>
      <c r="W12" s="155"/>
      <c r="X12" s="143"/>
      <c r="Y12" s="105"/>
      <c r="Z12" s="92" t="s">
        <v>110</v>
      </c>
      <c r="AA12" s="93" t="s">
        <v>111</v>
      </c>
      <c r="AB12" s="93" t="s">
        <v>112</v>
      </c>
      <c r="AC12" s="93" t="s">
        <v>113</v>
      </c>
      <c r="AD12" s="103"/>
      <c r="AE12" s="63"/>
    </row>
    <row r="13" spans="1:37" ht="37.5">
      <c r="A13" s="94" t="s">
        <v>42</v>
      </c>
      <c r="B13" s="95">
        <v>25</v>
      </c>
      <c r="C13" s="95"/>
      <c r="D13" s="95"/>
      <c r="E13" s="95">
        <v>20</v>
      </c>
      <c r="F13" s="74">
        <v>29</v>
      </c>
      <c r="G13" s="74">
        <v>29</v>
      </c>
      <c r="H13" s="92">
        <v>4</v>
      </c>
      <c r="I13" s="93">
        <f>SUM(B13:G13)</f>
        <v>103</v>
      </c>
      <c r="J13" s="95">
        <v>28</v>
      </c>
      <c r="K13" s="95"/>
      <c r="L13" s="95"/>
      <c r="M13" s="95">
        <v>28</v>
      </c>
      <c r="N13" s="96">
        <v>30</v>
      </c>
      <c r="O13" s="92">
        <v>3</v>
      </c>
      <c r="P13" s="93">
        <f>J13+M13+N13</f>
        <v>86</v>
      </c>
      <c r="Q13" s="95"/>
      <c r="R13" s="95"/>
      <c r="S13" s="96"/>
      <c r="T13" s="92">
        <f t="shared" ref="T13:U13" si="0">O13+H13</f>
        <v>7</v>
      </c>
      <c r="U13" s="93">
        <f t="shared" si="0"/>
        <v>189</v>
      </c>
      <c r="V13" s="93">
        <f>T13+'5-9'!BG14+'1-4'!BC14</f>
        <v>67</v>
      </c>
      <c r="W13" s="93">
        <f>U13+'5-9'!BH14+'1-4'!BD14</f>
        <v>1691</v>
      </c>
      <c r="X13" s="71"/>
      <c r="Y13" s="105"/>
      <c r="Z13" s="97">
        <f>'1-4'!BD14/'1-4'!BC14</f>
        <v>24.96153846153846</v>
      </c>
      <c r="AA13" s="98">
        <f>'5-9'!BH14/'5-9'!BG14</f>
        <v>25.088235294117649</v>
      </c>
      <c r="AB13" s="98">
        <f>U13/T13</f>
        <v>27</v>
      </c>
      <c r="AC13" s="98">
        <f>W13/V13</f>
        <v>25.238805970149254</v>
      </c>
      <c r="AD13" s="103"/>
      <c r="AE13" s="83"/>
      <c r="AF13" s="52"/>
      <c r="AG13" s="52"/>
      <c r="AH13" s="52"/>
      <c r="AI13" s="52"/>
      <c r="AJ13" s="52"/>
      <c r="AK13" s="52"/>
    </row>
    <row r="14" spans="1:37" ht="18.75">
      <c r="A14" s="94" t="s">
        <v>43</v>
      </c>
      <c r="B14" s="95">
        <v>34</v>
      </c>
      <c r="C14" s="95"/>
      <c r="D14" s="95"/>
      <c r="E14" s="95"/>
      <c r="F14" s="74"/>
      <c r="G14" s="74"/>
      <c r="H14" s="92">
        <v>1</v>
      </c>
      <c r="I14" s="93">
        <v>34</v>
      </c>
      <c r="J14" s="95"/>
      <c r="K14" s="95"/>
      <c r="L14" s="95"/>
      <c r="M14" s="95"/>
      <c r="N14" s="96"/>
      <c r="O14" s="92"/>
      <c r="P14" s="93"/>
      <c r="Q14" s="95"/>
      <c r="R14" s="95"/>
      <c r="S14" s="96"/>
      <c r="T14" s="92">
        <v>1</v>
      </c>
      <c r="U14" s="93">
        <v>34</v>
      </c>
      <c r="V14" s="93">
        <v>23</v>
      </c>
      <c r="W14" s="93">
        <f>U14+'5-9'!BH15+'1-4'!BD15</f>
        <v>630</v>
      </c>
      <c r="X14" s="71"/>
      <c r="Y14" s="105"/>
      <c r="Z14" s="99">
        <v>25.5</v>
      </c>
      <c r="AA14" s="95">
        <v>28.4</v>
      </c>
      <c r="AB14" s="95">
        <v>34</v>
      </c>
      <c r="AC14" s="95">
        <v>27.4</v>
      </c>
      <c r="AD14" s="103"/>
      <c r="AE14" s="83"/>
      <c r="AF14" s="52"/>
      <c r="AG14" s="52"/>
      <c r="AH14" s="52"/>
      <c r="AI14" s="52"/>
      <c r="AJ14" s="52"/>
      <c r="AK14" s="52"/>
    </row>
    <row r="15" spans="1:37" ht="37.5">
      <c r="A15" s="94" t="s">
        <v>44</v>
      </c>
      <c r="B15" s="95">
        <v>25</v>
      </c>
      <c r="C15" s="95"/>
      <c r="D15" s="95"/>
      <c r="E15" s="95">
        <v>26</v>
      </c>
      <c r="F15" s="74">
        <v>24</v>
      </c>
      <c r="G15" s="74"/>
      <c r="H15" s="92">
        <v>3</v>
      </c>
      <c r="I15" s="93">
        <v>75</v>
      </c>
      <c r="J15" s="95">
        <v>30</v>
      </c>
      <c r="K15" s="95"/>
      <c r="L15" s="95"/>
      <c r="M15" s="95">
        <v>31</v>
      </c>
      <c r="N15" s="96"/>
      <c r="O15" s="92">
        <v>2</v>
      </c>
      <c r="P15" s="93">
        <v>61</v>
      </c>
      <c r="Q15" s="95"/>
      <c r="R15" s="95"/>
      <c r="S15" s="96"/>
      <c r="T15" s="92">
        <v>5</v>
      </c>
      <c r="U15" s="93">
        <v>136</v>
      </c>
      <c r="V15" s="93">
        <v>58</v>
      </c>
      <c r="W15" s="93">
        <f>U15+'5-9'!BH16+'1-4'!BD16</f>
        <v>1617</v>
      </c>
      <c r="X15" s="71"/>
      <c r="Y15" s="105"/>
      <c r="Z15" s="99">
        <v>26.8</v>
      </c>
      <c r="AA15" s="95">
        <v>28.9</v>
      </c>
      <c r="AB15" s="95">
        <v>27.2</v>
      </c>
      <c r="AC15" s="95">
        <v>27.9</v>
      </c>
      <c r="AD15" s="103"/>
      <c r="AE15" s="83"/>
      <c r="AF15" s="52"/>
      <c r="AG15" s="52"/>
      <c r="AH15" s="52"/>
      <c r="AI15" s="52"/>
      <c r="AJ15" s="52"/>
      <c r="AK15" s="52"/>
    </row>
    <row r="16" spans="1:37" ht="37.5">
      <c r="A16" s="94" t="s">
        <v>45</v>
      </c>
      <c r="B16" s="95">
        <v>30</v>
      </c>
      <c r="C16" s="95"/>
      <c r="D16" s="95"/>
      <c r="E16" s="95"/>
      <c r="F16" s="74"/>
      <c r="G16" s="74"/>
      <c r="H16" s="92">
        <v>1</v>
      </c>
      <c r="I16" s="93">
        <v>30</v>
      </c>
      <c r="J16" s="95">
        <v>29</v>
      </c>
      <c r="K16" s="95"/>
      <c r="L16" s="95"/>
      <c r="M16" s="95"/>
      <c r="N16" s="96"/>
      <c r="O16" s="92">
        <v>1</v>
      </c>
      <c r="P16" s="93">
        <v>29</v>
      </c>
      <c r="Q16" s="95"/>
      <c r="R16" s="95"/>
      <c r="S16" s="96"/>
      <c r="T16" s="92">
        <v>2</v>
      </c>
      <c r="U16" s="93">
        <v>59</v>
      </c>
      <c r="V16" s="93">
        <v>55</v>
      </c>
      <c r="W16" s="93">
        <v>1184</v>
      </c>
      <c r="X16" s="71"/>
      <c r="Y16" s="105"/>
      <c r="Z16" s="99">
        <v>21.2</v>
      </c>
      <c r="AA16" s="95">
        <v>21.3</v>
      </c>
      <c r="AB16" s="95">
        <v>29.5</v>
      </c>
      <c r="AC16" s="95">
        <v>21.5</v>
      </c>
      <c r="AD16" s="103"/>
      <c r="AE16" s="83"/>
      <c r="AF16" s="52"/>
      <c r="AG16" s="52"/>
      <c r="AH16" s="52"/>
      <c r="AI16" s="52"/>
      <c r="AJ16" s="52"/>
      <c r="AK16" s="52"/>
    </row>
    <row r="17" spans="1:37" ht="18.75">
      <c r="A17" s="94" t="s">
        <v>46</v>
      </c>
      <c r="B17" s="95">
        <v>25</v>
      </c>
      <c r="C17" s="95"/>
      <c r="D17" s="95"/>
      <c r="E17" s="95">
        <v>22</v>
      </c>
      <c r="F17" s="74">
        <v>24</v>
      </c>
      <c r="G17" s="74"/>
      <c r="H17" s="92">
        <v>3</v>
      </c>
      <c r="I17" s="93">
        <v>71</v>
      </c>
      <c r="J17" s="95">
        <v>33</v>
      </c>
      <c r="K17" s="95"/>
      <c r="L17" s="95"/>
      <c r="M17" s="95">
        <v>35</v>
      </c>
      <c r="N17" s="96"/>
      <c r="O17" s="92">
        <v>2</v>
      </c>
      <c r="P17" s="93">
        <v>68</v>
      </c>
      <c r="Q17" s="95"/>
      <c r="R17" s="95"/>
      <c r="S17" s="96"/>
      <c r="T17" s="92">
        <v>5</v>
      </c>
      <c r="U17" s="93">
        <v>139</v>
      </c>
      <c r="V17" s="93">
        <v>54</v>
      </c>
      <c r="W17" s="93">
        <f>U17+'5-9'!BH18+'1-4'!BD18</f>
        <v>1186</v>
      </c>
      <c r="X17" s="71"/>
      <c r="Y17" s="105"/>
      <c r="Z17" s="99">
        <v>21.3</v>
      </c>
      <c r="AA17" s="95">
        <v>21.4</v>
      </c>
      <c r="AB17" s="95">
        <v>29.5</v>
      </c>
      <c r="AC17" s="95">
        <v>21.6</v>
      </c>
      <c r="AD17" s="103"/>
      <c r="AE17" s="83"/>
      <c r="AF17" s="52"/>
      <c r="AG17" s="52"/>
      <c r="AH17" s="52"/>
      <c r="AI17" s="52"/>
      <c r="AJ17" s="52"/>
      <c r="AK17" s="52"/>
    </row>
    <row r="18" spans="1:37" ht="18.75">
      <c r="A18" s="94" t="s">
        <v>47</v>
      </c>
      <c r="B18" s="95">
        <v>20</v>
      </c>
      <c r="C18" s="95"/>
      <c r="D18" s="95"/>
      <c r="E18" s="95">
        <v>24</v>
      </c>
      <c r="F18" s="74">
        <v>28</v>
      </c>
      <c r="G18" s="74">
        <v>25</v>
      </c>
      <c r="H18" s="92">
        <v>4</v>
      </c>
      <c r="I18" s="93">
        <v>97</v>
      </c>
      <c r="J18" s="95">
        <v>32</v>
      </c>
      <c r="K18" s="95"/>
      <c r="L18" s="95"/>
      <c r="M18" s="95">
        <v>24</v>
      </c>
      <c r="N18" s="96">
        <v>29</v>
      </c>
      <c r="O18" s="92">
        <v>3</v>
      </c>
      <c r="P18" s="93">
        <v>85</v>
      </c>
      <c r="Q18" s="95"/>
      <c r="R18" s="95"/>
      <c r="S18" s="96"/>
      <c r="T18" s="92">
        <v>7</v>
      </c>
      <c r="U18" s="93">
        <v>182</v>
      </c>
      <c r="V18" s="93">
        <v>71</v>
      </c>
      <c r="W18" s="93">
        <f>U18+'5-9'!BH19+'1-4'!BD19</f>
        <v>1823</v>
      </c>
      <c r="X18" s="71"/>
      <c r="Y18" s="105"/>
      <c r="Z18" s="99">
        <v>27.9</v>
      </c>
      <c r="AA18" s="95">
        <v>20.9</v>
      </c>
      <c r="AB18" s="95">
        <v>25.8</v>
      </c>
      <c r="AC18" s="95">
        <v>25.6</v>
      </c>
      <c r="AD18" s="103"/>
      <c r="AE18" s="83"/>
      <c r="AF18" s="52"/>
      <c r="AG18" s="52"/>
      <c r="AH18" s="52"/>
      <c r="AI18" s="52"/>
      <c r="AJ18" s="52"/>
      <c r="AK18" s="52"/>
    </row>
    <row r="19" spans="1:37" ht="37.5">
      <c r="A19" s="94" t="s">
        <v>48</v>
      </c>
      <c r="B19" s="95">
        <v>25</v>
      </c>
      <c r="C19" s="95"/>
      <c r="D19" s="95"/>
      <c r="E19" s="95">
        <v>22</v>
      </c>
      <c r="F19" s="74"/>
      <c r="G19" s="74"/>
      <c r="H19" s="92">
        <v>2</v>
      </c>
      <c r="I19" s="93">
        <v>47</v>
      </c>
      <c r="J19" s="95">
        <v>30</v>
      </c>
      <c r="K19" s="95"/>
      <c r="L19" s="95"/>
      <c r="M19" s="95">
        <v>32</v>
      </c>
      <c r="N19" s="96"/>
      <c r="O19" s="92">
        <v>2</v>
      </c>
      <c r="P19" s="93">
        <v>62</v>
      </c>
      <c r="Q19" s="95"/>
      <c r="R19" s="95"/>
      <c r="S19" s="96"/>
      <c r="T19" s="92">
        <v>2</v>
      </c>
      <c r="U19" s="93">
        <v>109</v>
      </c>
      <c r="V19" s="93">
        <v>14</v>
      </c>
      <c r="W19" s="93">
        <f>U19+'5-9'!BH20+'1-4'!BD20</f>
        <v>407</v>
      </c>
      <c r="X19" s="71"/>
      <c r="Y19" s="105"/>
      <c r="Z19" s="99"/>
      <c r="AA19" s="95">
        <v>29.5</v>
      </c>
      <c r="AB19" s="95">
        <v>27.25</v>
      </c>
      <c r="AC19" s="95">
        <v>28.8</v>
      </c>
      <c r="AD19" s="103"/>
      <c r="AE19" s="83"/>
      <c r="AF19" s="52"/>
      <c r="AG19" s="52"/>
      <c r="AH19" s="52"/>
      <c r="AI19" s="52"/>
      <c r="AJ19" s="52"/>
      <c r="AK19" s="52"/>
    </row>
    <row r="20" spans="1:37" ht="18.75">
      <c r="A20" s="94" t="s">
        <v>49</v>
      </c>
      <c r="B20" s="95">
        <v>25</v>
      </c>
      <c r="C20" s="95"/>
      <c r="D20" s="95"/>
      <c r="E20" s="95"/>
      <c r="F20" s="74"/>
      <c r="G20" s="74"/>
      <c r="H20" s="92">
        <v>1</v>
      </c>
      <c r="I20" s="93">
        <v>25</v>
      </c>
      <c r="J20" s="100">
        <v>28</v>
      </c>
      <c r="K20" s="100"/>
      <c r="L20" s="100"/>
      <c r="M20" s="100"/>
      <c r="N20" s="96"/>
      <c r="O20" s="92">
        <v>1</v>
      </c>
      <c r="P20" s="93">
        <v>28</v>
      </c>
      <c r="Q20" s="95"/>
      <c r="R20" s="95"/>
      <c r="S20" s="96"/>
      <c r="T20" s="92">
        <v>2</v>
      </c>
      <c r="U20" s="93">
        <v>53</v>
      </c>
      <c r="V20" s="93">
        <v>18</v>
      </c>
      <c r="W20" s="93">
        <f>U20+'5-9'!BH21+'1-4'!BD21</f>
        <v>420</v>
      </c>
      <c r="X20" s="71"/>
      <c r="Y20" s="105"/>
      <c r="Z20" s="99">
        <v>19.600000000000001</v>
      </c>
      <c r="AA20" s="95">
        <v>25.2</v>
      </c>
      <c r="AB20" s="95">
        <v>26.5</v>
      </c>
      <c r="AC20" s="95">
        <v>23.17</v>
      </c>
      <c r="AD20" s="103"/>
      <c r="AE20" s="83"/>
      <c r="AF20" s="52"/>
      <c r="AG20" s="52"/>
      <c r="AH20" s="52"/>
      <c r="AI20" s="52"/>
      <c r="AJ20" s="52"/>
      <c r="AK20" s="52"/>
    </row>
    <row r="21" spans="1:37" ht="37.5">
      <c r="A21" s="94" t="s">
        <v>114</v>
      </c>
      <c r="B21" s="95"/>
      <c r="C21" s="95">
        <v>26</v>
      </c>
      <c r="D21" s="95"/>
      <c r="E21" s="95"/>
      <c r="F21" s="74"/>
      <c r="G21" s="74"/>
      <c r="H21" s="92"/>
      <c r="I21" s="93"/>
      <c r="J21" s="95"/>
      <c r="K21" s="95">
        <v>21</v>
      </c>
      <c r="L21" s="95"/>
      <c r="M21" s="95"/>
      <c r="N21" s="96"/>
      <c r="O21" s="92"/>
      <c r="P21" s="93"/>
      <c r="Q21" s="95">
        <v>1</v>
      </c>
      <c r="R21" s="93">
        <v>1</v>
      </c>
      <c r="S21" s="101">
        <v>14</v>
      </c>
      <c r="T21" s="92">
        <v>3</v>
      </c>
      <c r="U21" s="93">
        <v>61</v>
      </c>
      <c r="V21" s="93">
        <v>4</v>
      </c>
      <c r="W21" s="93">
        <f>U21+'5-9'!BH22+'1-4'!BD22</f>
        <v>74</v>
      </c>
      <c r="X21" s="71"/>
      <c r="Y21" s="105"/>
      <c r="Z21" s="99"/>
      <c r="AA21" s="95"/>
      <c r="AB21" s="95"/>
      <c r="AC21" s="95"/>
      <c r="AD21" s="103"/>
      <c r="AE21" s="83"/>
      <c r="AF21" s="52"/>
      <c r="AG21" s="52"/>
      <c r="AH21" s="52"/>
      <c r="AI21" s="52"/>
      <c r="AJ21" s="52"/>
      <c r="AK21" s="52"/>
    </row>
    <row r="22" spans="1:37" ht="18.75">
      <c r="A22" s="59" t="s">
        <v>51</v>
      </c>
      <c r="B22" s="102">
        <f>SUM(B13:B20)</f>
        <v>209</v>
      </c>
      <c r="C22" s="102">
        <v>26</v>
      </c>
      <c r="D22" s="102">
        <f t="shared" ref="D22:J22" si="1">SUM(D13:D20)</f>
        <v>0</v>
      </c>
      <c r="E22" s="102">
        <f t="shared" si="1"/>
        <v>114</v>
      </c>
      <c r="F22" s="102">
        <f t="shared" si="1"/>
        <v>105</v>
      </c>
      <c r="G22" s="102">
        <f t="shared" si="1"/>
        <v>54</v>
      </c>
      <c r="H22" s="102">
        <f t="shared" si="1"/>
        <v>19</v>
      </c>
      <c r="I22" s="102">
        <f t="shared" si="1"/>
        <v>482</v>
      </c>
      <c r="J22" s="102">
        <f t="shared" si="1"/>
        <v>210</v>
      </c>
      <c r="K22" s="102">
        <v>21</v>
      </c>
      <c r="L22" s="102">
        <f t="shared" ref="L22:P22" si="2">SUM(L13:L20)</f>
        <v>0</v>
      </c>
      <c r="M22" s="102">
        <f t="shared" si="2"/>
        <v>150</v>
      </c>
      <c r="N22" s="102">
        <f t="shared" si="2"/>
        <v>59</v>
      </c>
      <c r="O22" s="102">
        <f t="shared" si="2"/>
        <v>14</v>
      </c>
      <c r="P22" s="102">
        <f t="shared" si="2"/>
        <v>419</v>
      </c>
      <c r="Q22" s="102">
        <v>1</v>
      </c>
      <c r="R22" s="102">
        <v>1</v>
      </c>
      <c r="S22" s="102">
        <v>14</v>
      </c>
      <c r="T22" s="102">
        <f t="shared" ref="T22:W22" si="3">SUM(T13:T20)</f>
        <v>31</v>
      </c>
      <c r="U22" s="102">
        <f t="shared" si="3"/>
        <v>901</v>
      </c>
      <c r="V22" s="102">
        <f t="shared" si="3"/>
        <v>360</v>
      </c>
      <c r="W22" s="102">
        <f t="shared" si="3"/>
        <v>8958</v>
      </c>
      <c r="X22" s="71"/>
      <c r="Y22" s="105"/>
      <c r="Z22" s="66">
        <v>24.22</v>
      </c>
      <c r="AA22" s="66">
        <v>25.33</v>
      </c>
      <c r="AB22" s="66">
        <v>29.06</v>
      </c>
      <c r="AC22" s="66">
        <v>24.8</v>
      </c>
      <c r="AD22" s="103"/>
      <c r="AE22" s="83"/>
      <c r="AF22" s="52"/>
      <c r="AG22" s="52"/>
      <c r="AH22" s="52"/>
      <c r="AI22" s="52"/>
      <c r="AJ22" s="52"/>
      <c r="AK22" s="52"/>
    </row>
    <row r="23" spans="1:37" ht="37.5">
      <c r="A23" s="60" t="s">
        <v>52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103"/>
      <c r="Y23" s="103"/>
      <c r="Z23" s="58"/>
      <c r="AA23" s="58"/>
      <c r="AB23" s="58"/>
      <c r="AC23" s="58"/>
      <c r="AD23" s="103"/>
      <c r="AE23" s="83"/>
      <c r="AF23" s="52"/>
      <c r="AG23" s="52"/>
      <c r="AH23" s="52"/>
      <c r="AI23" s="52"/>
      <c r="AJ23" s="52"/>
      <c r="AK23" s="52"/>
    </row>
    <row r="24" spans="1:37" ht="18.75">
      <c r="A24" s="61" t="s">
        <v>47</v>
      </c>
      <c r="B24" s="58"/>
      <c r="C24" s="58"/>
      <c r="D24" s="58"/>
      <c r="E24" s="58"/>
      <c r="F24" s="58">
        <v>1</v>
      </c>
      <c r="G24" s="58"/>
      <c r="H24" s="58">
        <v>1</v>
      </c>
      <c r="I24" s="58">
        <v>1</v>
      </c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>
        <v>1</v>
      </c>
      <c r="U24" s="58">
        <v>1</v>
      </c>
      <c r="V24" s="58"/>
      <c r="W24" s="58"/>
      <c r="X24" s="103"/>
      <c r="Y24" s="103"/>
      <c r="Z24" s="58"/>
      <c r="AA24" s="58"/>
      <c r="AB24" s="58"/>
      <c r="AC24" s="58"/>
      <c r="AD24" s="103"/>
      <c r="AE24" s="83"/>
      <c r="AF24" s="52"/>
      <c r="AG24" s="52"/>
      <c r="AH24" s="52"/>
      <c r="AI24" s="52"/>
      <c r="AJ24" s="52"/>
      <c r="AK24" s="52"/>
    </row>
    <row r="25" spans="1:37" ht="18.75">
      <c r="A25" s="58" t="s">
        <v>46</v>
      </c>
      <c r="B25" s="58"/>
      <c r="C25" s="58"/>
      <c r="D25" s="58"/>
      <c r="E25" s="58"/>
      <c r="F25" s="58">
        <v>1</v>
      </c>
      <c r="G25" s="58"/>
      <c r="H25" s="58">
        <v>1</v>
      </c>
      <c r="I25" s="58">
        <v>1</v>
      </c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103"/>
      <c r="Y25" s="103"/>
      <c r="Z25" s="103"/>
      <c r="AA25" s="103"/>
      <c r="AB25" s="103"/>
      <c r="AC25" s="103"/>
      <c r="AD25" s="103"/>
      <c r="AE25" s="63"/>
    </row>
    <row r="26" spans="1:37" ht="18.75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63"/>
    </row>
    <row r="27" spans="1:37" ht="18.75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63"/>
    </row>
    <row r="28" spans="1:37" ht="84.75" customHeight="1">
      <c r="A28" s="168" t="s">
        <v>115</v>
      </c>
      <c r="B28" s="143"/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56"/>
      <c r="Q28" s="56"/>
      <c r="R28" s="56"/>
      <c r="S28" s="56"/>
      <c r="T28" s="56"/>
      <c r="U28" s="56"/>
      <c r="V28" s="56"/>
      <c r="W28" s="56"/>
      <c r="X28" s="169" t="s">
        <v>55</v>
      </c>
      <c r="Y28" s="143"/>
      <c r="Z28" s="143"/>
      <c r="AA28" s="143"/>
      <c r="AB28" s="143"/>
      <c r="AC28" s="143"/>
      <c r="AD28" s="56"/>
      <c r="AE28" s="63"/>
    </row>
    <row r="29" spans="1:37" ht="15.75" customHeight="1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</row>
    <row r="30" spans="1:37" ht="15.75" customHeight="1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</row>
    <row r="31" spans="1:37" ht="15.75" customHeight="1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</row>
    <row r="32" spans="1:37" ht="15.75" customHeight="1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</row>
    <row r="33" spans="1:31" ht="15.75" customHeight="1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</row>
    <row r="34" spans="1:31" ht="15.75" customHeight="1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</row>
    <row r="35" spans="1:31" ht="15.75" customHeight="1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</row>
    <row r="36" spans="1:31" ht="15.75" customHeight="1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</row>
    <row r="37" spans="1:31" ht="15.75" customHeight="1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</row>
    <row r="38" spans="1:31" ht="15.75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</row>
  </sheetData>
  <mergeCells count="33">
    <mergeCell ref="M11:M12"/>
    <mergeCell ref="S11:S12"/>
    <mergeCell ref="A28:O28"/>
    <mergeCell ref="X28:AC28"/>
    <mergeCell ref="B8:AD8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T11:T12"/>
    <mergeCell ref="N11:N12"/>
    <mergeCell ref="O11:O12"/>
    <mergeCell ref="V2:X2"/>
    <mergeCell ref="Z2:AC2"/>
    <mergeCell ref="V3:X3"/>
    <mergeCell ref="V4:X4"/>
    <mergeCell ref="B7:AD7"/>
    <mergeCell ref="U11:U12"/>
    <mergeCell ref="V11:V12"/>
    <mergeCell ref="W11:W12"/>
    <mergeCell ref="X11:X12"/>
    <mergeCell ref="Z11:AC11"/>
    <mergeCell ref="P11:P12"/>
    <mergeCell ref="Q11:Q12"/>
    <mergeCell ref="R11:R12"/>
  </mergeCells>
  <printOptions horizontalCentered="1" gridLines="1"/>
  <pageMargins left="0.25" right="0.25" top="0.75" bottom="0.75" header="0" footer="0"/>
  <pageSetup paperSize="9" scale="35"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AP70"/>
  <sheetViews>
    <sheetView showGridLines="0" tabSelected="1" topLeftCell="AC1" workbookViewId="0">
      <selection activeCell="AI4" sqref="AI4"/>
    </sheetView>
  </sheetViews>
  <sheetFormatPr defaultColWidth="12.5703125" defaultRowHeight="15.75" customHeight="1"/>
  <cols>
    <col min="2" max="2" width="30" customWidth="1"/>
  </cols>
  <sheetData>
    <row r="1" spans="1:42" ht="15.75" customHeight="1">
      <c r="AH1" s="128"/>
      <c r="AI1" s="128"/>
      <c r="AJ1" s="128"/>
      <c r="AK1" s="128"/>
      <c r="AL1" s="128"/>
    </row>
    <row r="2" spans="1:42" ht="18" customHeight="1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129"/>
      <c r="AI2" s="130" t="s">
        <v>116</v>
      </c>
      <c r="AJ2" s="130"/>
      <c r="AK2" s="130"/>
      <c r="AL2" s="130"/>
      <c r="AM2" s="55"/>
      <c r="AN2" s="55"/>
      <c r="AO2" s="54"/>
      <c r="AP2" s="54"/>
    </row>
    <row r="3" spans="1:42" ht="15.75" customHeight="1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 t="s">
        <v>1</v>
      </c>
      <c r="AJ3" s="112"/>
      <c r="AK3" s="112"/>
      <c r="AL3" s="112"/>
      <c r="AM3" s="112"/>
      <c r="AN3" s="112"/>
      <c r="AO3" s="112"/>
      <c r="AP3" s="112"/>
    </row>
    <row r="4" spans="1:42" ht="15.75" customHeight="1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 t="s">
        <v>227</v>
      </c>
      <c r="AJ4" s="112"/>
      <c r="AK4" s="112"/>
      <c r="AL4" s="112"/>
      <c r="AM4" s="112"/>
      <c r="AN4" s="112"/>
      <c r="AO4" s="112"/>
      <c r="AP4" s="112"/>
    </row>
    <row r="5" spans="1:42" ht="15.75" customHeight="1">
      <c r="A5" s="112"/>
      <c r="B5" s="112"/>
      <c r="C5" s="176" t="s">
        <v>53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06"/>
      <c r="AO5" s="106"/>
      <c r="AP5" s="112"/>
    </row>
    <row r="6" spans="1:42" ht="15.75" customHeight="1">
      <c r="A6" s="112"/>
      <c r="B6" s="112"/>
      <c r="C6" s="177" t="s">
        <v>117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43"/>
      <c r="AJ6" s="143"/>
      <c r="AK6" s="112"/>
      <c r="AL6" s="112"/>
      <c r="AM6" s="112"/>
      <c r="AN6" s="112"/>
      <c r="AO6" s="112"/>
      <c r="AP6" s="112"/>
    </row>
    <row r="7" spans="1:42" ht="15.75" customHeight="1">
      <c r="A7" s="112"/>
      <c r="B7" s="112"/>
      <c r="C7" s="176" t="s">
        <v>3</v>
      </c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12"/>
      <c r="AK7" s="112"/>
      <c r="AL7" s="112"/>
      <c r="AM7" s="112"/>
      <c r="AN7" s="112"/>
      <c r="AO7" s="112"/>
      <c r="AP7" s="112"/>
    </row>
    <row r="8" spans="1:42" ht="15.75" customHeight="1">
      <c r="A8" s="113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2"/>
    </row>
    <row r="9" spans="1:42" ht="15.75" customHeight="1">
      <c r="A9" s="178" t="s">
        <v>118</v>
      </c>
      <c r="B9" s="180" t="s">
        <v>119</v>
      </c>
      <c r="C9" s="176" t="s">
        <v>120</v>
      </c>
      <c r="D9" s="143"/>
      <c r="E9" s="143"/>
      <c r="F9" s="181"/>
      <c r="G9" s="182" t="s">
        <v>121</v>
      </c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66"/>
      <c r="AP9" s="112"/>
    </row>
    <row r="10" spans="1:42" ht="15.75" customHeight="1">
      <c r="A10" s="179"/>
      <c r="B10" s="181"/>
      <c r="C10" s="174"/>
      <c r="D10" s="174"/>
      <c r="E10" s="174"/>
      <c r="F10" s="166"/>
      <c r="G10" s="182" t="s">
        <v>122</v>
      </c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66"/>
      <c r="AN10" s="184" t="s">
        <v>123</v>
      </c>
      <c r="AO10" s="166"/>
      <c r="AP10" s="112"/>
    </row>
    <row r="11" spans="1:42" ht="15.75" customHeight="1">
      <c r="A11" s="155"/>
      <c r="B11" s="181"/>
      <c r="C11" s="172" t="s">
        <v>124</v>
      </c>
      <c r="D11" s="172" t="s">
        <v>125</v>
      </c>
      <c r="E11" s="173" t="s">
        <v>126</v>
      </c>
      <c r="F11" s="166"/>
      <c r="G11" s="172" t="s">
        <v>124</v>
      </c>
      <c r="H11" s="172" t="s">
        <v>125</v>
      </c>
      <c r="I11" s="173" t="s">
        <v>127</v>
      </c>
      <c r="J11" s="174"/>
      <c r="K11" s="174"/>
      <c r="L11" s="174"/>
      <c r="M11" s="166"/>
      <c r="N11" s="173" t="s">
        <v>128</v>
      </c>
      <c r="O11" s="174"/>
      <c r="P11" s="174"/>
      <c r="Q11" s="174"/>
      <c r="R11" s="174"/>
      <c r="S11" s="166"/>
      <c r="T11" s="173" t="s">
        <v>129</v>
      </c>
      <c r="U11" s="174"/>
      <c r="V11" s="174"/>
      <c r="W11" s="174"/>
      <c r="X11" s="174"/>
      <c r="Y11" s="166"/>
      <c r="Z11" s="173" t="s">
        <v>130</v>
      </c>
      <c r="AA11" s="174"/>
      <c r="AB11" s="174"/>
      <c r="AC11" s="174"/>
      <c r="AD11" s="174"/>
      <c r="AE11" s="174"/>
      <c r="AF11" s="166"/>
      <c r="AG11" s="173" t="s">
        <v>131</v>
      </c>
      <c r="AH11" s="174"/>
      <c r="AI11" s="174"/>
      <c r="AJ11" s="174"/>
      <c r="AK11" s="174"/>
      <c r="AL11" s="174"/>
      <c r="AM11" s="166"/>
      <c r="AN11" s="183" t="s">
        <v>132</v>
      </c>
      <c r="AO11" s="166"/>
      <c r="AP11" s="112"/>
    </row>
    <row r="12" spans="1:42" ht="15.75" customHeight="1">
      <c r="A12" s="114"/>
      <c r="B12" s="166"/>
      <c r="C12" s="166"/>
      <c r="D12" s="166"/>
      <c r="E12" s="107" t="s">
        <v>133</v>
      </c>
      <c r="F12" s="108" t="s">
        <v>134</v>
      </c>
      <c r="G12" s="166"/>
      <c r="H12" s="166"/>
      <c r="I12" s="107" t="s">
        <v>135</v>
      </c>
      <c r="J12" s="107" t="s">
        <v>136</v>
      </c>
      <c r="K12" s="107" t="s">
        <v>137</v>
      </c>
      <c r="L12" s="107" t="s">
        <v>124</v>
      </c>
      <c r="M12" s="107" t="s">
        <v>125</v>
      </c>
      <c r="N12" s="107" t="s">
        <v>135</v>
      </c>
      <c r="O12" s="107" t="s">
        <v>136</v>
      </c>
      <c r="P12" s="107" t="s">
        <v>137</v>
      </c>
      <c r="Q12" s="107" t="s">
        <v>138</v>
      </c>
      <c r="R12" s="107" t="s">
        <v>124</v>
      </c>
      <c r="S12" s="107" t="s">
        <v>125</v>
      </c>
      <c r="T12" s="107" t="s">
        <v>135</v>
      </c>
      <c r="U12" s="107" t="s">
        <v>136</v>
      </c>
      <c r="V12" s="107" t="s">
        <v>139</v>
      </c>
      <c r="W12" s="107" t="s">
        <v>138</v>
      </c>
      <c r="X12" s="107" t="s">
        <v>124</v>
      </c>
      <c r="Y12" s="107" t="s">
        <v>125</v>
      </c>
      <c r="Z12" s="107" t="s">
        <v>135</v>
      </c>
      <c r="AA12" s="107" t="s">
        <v>136</v>
      </c>
      <c r="AB12" s="107" t="s">
        <v>137</v>
      </c>
      <c r="AC12" s="107" t="s">
        <v>140</v>
      </c>
      <c r="AD12" s="107" t="s">
        <v>138</v>
      </c>
      <c r="AE12" s="107" t="s">
        <v>124</v>
      </c>
      <c r="AF12" s="107" t="s">
        <v>125</v>
      </c>
      <c r="AG12" s="107" t="s">
        <v>135</v>
      </c>
      <c r="AH12" s="107" t="s">
        <v>141</v>
      </c>
      <c r="AI12" s="107" t="s">
        <v>142</v>
      </c>
      <c r="AJ12" s="107" t="s">
        <v>143</v>
      </c>
      <c r="AK12" s="107" t="s">
        <v>144</v>
      </c>
      <c r="AL12" s="107" t="s">
        <v>124</v>
      </c>
      <c r="AM12" s="107" t="s">
        <v>125</v>
      </c>
      <c r="AN12" s="109" t="s">
        <v>133</v>
      </c>
      <c r="AO12" s="109" t="s">
        <v>134</v>
      </c>
      <c r="AP12" s="112"/>
    </row>
    <row r="13" spans="1:42" ht="81.75" customHeight="1">
      <c r="A13" s="115">
        <v>1</v>
      </c>
      <c r="B13" s="116" t="s">
        <v>145</v>
      </c>
      <c r="C13" s="117">
        <v>12</v>
      </c>
      <c r="D13" s="117">
        <v>207</v>
      </c>
      <c r="E13" s="117">
        <v>5</v>
      </c>
      <c r="F13" s="117">
        <v>68</v>
      </c>
      <c r="G13" s="117">
        <v>12</v>
      </c>
      <c r="H13" s="117">
        <f t="shared" ref="H13:H24" si="0">M13+S13+Y13+AF13+AM13</f>
        <v>207</v>
      </c>
      <c r="I13" s="118">
        <v>21</v>
      </c>
      <c r="J13" s="118"/>
      <c r="K13" s="117"/>
      <c r="L13" s="117">
        <v>1</v>
      </c>
      <c r="M13" s="117">
        <f t="shared" ref="M13:M33" si="1">I13+J13+K13</f>
        <v>21</v>
      </c>
      <c r="N13" s="118">
        <v>18</v>
      </c>
      <c r="O13" s="118">
        <v>20</v>
      </c>
      <c r="P13" s="118">
        <v>19</v>
      </c>
      <c r="Q13" s="118"/>
      <c r="R13" s="117">
        <v>3</v>
      </c>
      <c r="S13" s="117">
        <f t="shared" ref="S13:S33" si="2">N13+O13+P13</f>
        <v>57</v>
      </c>
      <c r="T13" s="118">
        <v>18</v>
      </c>
      <c r="U13" s="118">
        <v>19</v>
      </c>
      <c r="V13" s="118"/>
      <c r="W13" s="118">
        <v>19</v>
      </c>
      <c r="X13" s="117">
        <v>3</v>
      </c>
      <c r="Y13" s="117">
        <f t="shared" ref="Y13:Y30" si="3">T13+U13+V13+W13</f>
        <v>56</v>
      </c>
      <c r="Z13" s="118">
        <v>24</v>
      </c>
      <c r="AA13" s="119"/>
      <c r="AB13" s="119"/>
      <c r="AC13" s="119"/>
      <c r="AD13" s="118">
        <v>20</v>
      </c>
      <c r="AE13" s="117">
        <v>2</v>
      </c>
      <c r="AF13" s="117">
        <f t="shared" ref="AF13:AF14" si="4">Z13+AA13+AB13+AC13+AD13</f>
        <v>44</v>
      </c>
      <c r="AG13" s="119"/>
      <c r="AH13" s="118">
        <v>9</v>
      </c>
      <c r="AI13" s="118">
        <v>9</v>
      </c>
      <c r="AJ13" s="118">
        <v>11</v>
      </c>
      <c r="AK13" s="119"/>
      <c r="AL13" s="117">
        <v>3</v>
      </c>
      <c r="AM13" s="117">
        <f t="shared" ref="AM13:AM32" si="5">AG13+AI13+AH13+AJ13+AK13</f>
        <v>29</v>
      </c>
      <c r="AN13" s="117"/>
      <c r="AO13" s="117"/>
      <c r="AP13" s="112"/>
    </row>
    <row r="14" spans="1:42" ht="55.5" customHeight="1">
      <c r="A14" s="115">
        <v>2</v>
      </c>
      <c r="B14" s="116" t="s">
        <v>146</v>
      </c>
      <c r="C14" s="117">
        <v>9</v>
      </c>
      <c r="D14" s="117">
        <v>168</v>
      </c>
      <c r="E14" s="117"/>
      <c r="F14" s="117"/>
      <c r="G14" s="117">
        <f t="shared" ref="G14:G29" si="6">L14+R14+X14+AE14</f>
        <v>9</v>
      </c>
      <c r="H14" s="117">
        <f t="shared" si="0"/>
        <v>168</v>
      </c>
      <c r="I14" s="118">
        <v>15</v>
      </c>
      <c r="J14" s="118">
        <v>15</v>
      </c>
      <c r="K14" s="118"/>
      <c r="L14" s="117">
        <v>2</v>
      </c>
      <c r="M14" s="117">
        <f t="shared" si="1"/>
        <v>30</v>
      </c>
      <c r="N14" s="118">
        <v>18</v>
      </c>
      <c r="O14" s="118">
        <v>20</v>
      </c>
      <c r="P14" s="119"/>
      <c r="Q14" s="119"/>
      <c r="R14" s="117">
        <v>2</v>
      </c>
      <c r="S14" s="117">
        <f t="shared" si="2"/>
        <v>38</v>
      </c>
      <c r="T14" s="118">
        <v>20</v>
      </c>
      <c r="U14" s="118">
        <v>21</v>
      </c>
      <c r="V14" s="119"/>
      <c r="W14" s="119"/>
      <c r="X14" s="117">
        <v>2</v>
      </c>
      <c r="Y14" s="117">
        <f t="shared" si="3"/>
        <v>41</v>
      </c>
      <c r="Z14" s="118">
        <v>18</v>
      </c>
      <c r="AA14" s="118">
        <v>23</v>
      </c>
      <c r="AB14" s="118">
        <v>18</v>
      </c>
      <c r="AC14" s="119"/>
      <c r="AD14" s="119"/>
      <c r="AE14" s="117">
        <v>3</v>
      </c>
      <c r="AF14" s="117">
        <f t="shared" si="4"/>
        <v>59</v>
      </c>
      <c r="AG14" s="118"/>
      <c r="AH14" s="118"/>
      <c r="AI14" s="118"/>
      <c r="AJ14" s="118"/>
      <c r="AK14" s="118"/>
      <c r="AL14" s="117"/>
      <c r="AM14" s="117">
        <f t="shared" si="5"/>
        <v>0</v>
      </c>
      <c r="AN14" s="117"/>
      <c r="AO14" s="117"/>
      <c r="AP14" s="112"/>
    </row>
    <row r="15" spans="1:42" ht="63" customHeight="1">
      <c r="A15" s="115">
        <v>3</v>
      </c>
      <c r="B15" s="116" t="s">
        <v>147</v>
      </c>
      <c r="C15" s="117">
        <v>6</v>
      </c>
      <c r="D15" s="117">
        <v>99</v>
      </c>
      <c r="E15" s="117"/>
      <c r="F15" s="117"/>
      <c r="G15" s="117">
        <f t="shared" si="6"/>
        <v>6</v>
      </c>
      <c r="H15" s="117">
        <f t="shared" si="0"/>
        <v>99</v>
      </c>
      <c r="I15" s="118">
        <v>15</v>
      </c>
      <c r="J15" s="118">
        <v>14</v>
      </c>
      <c r="K15" s="119"/>
      <c r="L15" s="117">
        <v>2</v>
      </c>
      <c r="M15" s="117">
        <f t="shared" si="1"/>
        <v>29</v>
      </c>
      <c r="N15" s="118">
        <v>15</v>
      </c>
      <c r="O15" s="118">
        <v>12</v>
      </c>
      <c r="P15" s="119"/>
      <c r="Q15" s="119"/>
      <c r="R15" s="117">
        <v>2</v>
      </c>
      <c r="S15" s="117">
        <f t="shared" si="2"/>
        <v>27</v>
      </c>
      <c r="T15" s="118">
        <v>18</v>
      </c>
      <c r="U15" s="119"/>
      <c r="V15" s="119"/>
      <c r="W15" s="119"/>
      <c r="X15" s="117">
        <v>1</v>
      </c>
      <c r="Y15" s="117">
        <f t="shared" si="3"/>
        <v>18</v>
      </c>
      <c r="Z15" s="118">
        <v>25</v>
      </c>
      <c r="AA15" s="119"/>
      <c r="AB15" s="119"/>
      <c r="AC15" s="118" t="s">
        <v>148</v>
      </c>
      <c r="AD15" s="119"/>
      <c r="AE15" s="118">
        <v>1</v>
      </c>
      <c r="AF15" s="117">
        <v>25</v>
      </c>
      <c r="AG15" s="119"/>
      <c r="AH15" s="119"/>
      <c r="AI15" s="119"/>
      <c r="AJ15" s="119"/>
      <c r="AK15" s="119"/>
      <c r="AL15" s="117"/>
      <c r="AM15" s="117">
        <f t="shared" si="5"/>
        <v>0</v>
      </c>
      <c r="AN15" s="117"/>
      <c r="AO15" s="117"/>
      <c r="AP15" s="112"/>
    </row>
    <row r="16" spans="1:42" ht="60" customHeight="1">
      <c r="A16" s="115">
        <v>4</v>
      </c>
      <c r="B16" s="116" t="s">
        <v>149</v>
      </c>
      <c r="C16" s="117">
        <v>8</v>
      </c>
      <c r="D16" s="117">
        <v>149</v>
      </c>
      <c r="E16" s="117"/>
      <c r="F16" s="117"/>
      <c r="G16" s="117">
        <f t="shared" si="6"/>
        <v>8</v>
      </c>
      <c r="H16" s="117">
        <f t="shared" si="0"/>
        <v>149</v>
      </c>
      <c r="I16" s="118">
        <v>22</v>
      </c>
      <c r="J16" s="118"/>
      <c r="K16" s="118"/>
      <c r="L16" s="117">
        <v>1</v>
      </c>
      <c r="M16" s="117">
        <f t="shared" si="1"/>
        <v>22</v>
      </c>
      <c r="N16" s="118">
        <v>14</v>
      </c>
      <c r="O16" s="118">
        <v>16</v>
      </c>
      <c r="P16" s="118"/>
      <c r="Q16" s="118"/>
      <c r="R16" s="117">
        <v>2</v>
      </c>
      <c r="S16" s="117">
        <f t="shared" si="2"/>
        <v>30</v>
      </c>
      <c r="T16" s="118">
        <v>17</v>
      </c>
      <c r="U16" s="118">
        <v>17</v>
      </c>
      <c r="V16" s="118"/>
      <c r="W16" s="118"/>
      <c r="X16" s="117">
        <v>2</v>
      </c>
      <c r="Y16" s="117">
        <f t="shared" si="3"/>
        <v>34</v>
      </c>
      <c r="Z16" s="118">
        <v>22</v>
      </c>
      <c r="AA16" s="118">
        <v>19</v>
      </c>
      <c r="AB16" s="118">
        <v>22</v>
      </c>
      <c r="AC16" s="118"/>
      <c r="AD16" s="117"/>
      <c r="AE16" s="117">
        <v>3</v>
      </c>
      <c r="AF16" s="117">
        <f t="shared" ref="AF16:AF33" si="7">Z16+AA16+AB16+AC16+AD16</f>
        <v>63</v>
      </c>
      <c r="AG16" s="118"/>
      <c r="AH16" s="118"/>
      <c r="AI16" s="117"/>
      <c r="AJ16" s="117"/>
      <c r="AK16" s="117"/>
      <c r="AL16" s="117"/>
      <c r="AM16" s="117">
        <f t="shared" si="5"/>
        <v>0</v>
      </c>
      <c r="AN16" s="117"/>
      <c r="AO16" s="117"/>
      <c r="AP16" s="112"/>
    </row>
    <row r="17" spans="1:42" ht="51" customHeight="1">
      <c r="A17" s="115">
        <v>5</v>
      </c>
      <c r="B17" s="116" t="s">
        <v>150</v>
      </c>
      <c r="C17" s="117">
        <v>4</v>
      </c>
      <c r="D17" s="117">
        <v>90</v>
      </c>
      <c r="E17" s="117"/>
      <c r="F17" s="117"/>
      <c r="G17" s="117">
        <f t="shared" si="6"/>
        <v>4</v>
      </c>
      <c r="H17" s="117">
        <f t="shared" si="0"/>
        <v>90</v>
      </c>
      <c r="I17" s="118">
        <v>22</v>
      </c>
      <c r="J17" s="118"/>
      <c r="K17" s="118"/>
      <c r="L17" s="117">
        <v>1</v>
      </c>
      <c r="M17" s="117">
        <f t="shared" si="1"/>
        <v>22</v>
      </c>
      <c r="N17" s="118">
        <v>20</v>
      </c>
      <c r="O17" s="118"/>
      <c r="P17" s="118"/>
      <c r="Q17" s="118"/>
      <c r="R17" s="117">
        <v>1</v>
      </c>
      <c r="S17" s="117">
        <f t="shared" si="2"/>
        <v>20</v>
      </c>
      <c r="T17" s="118">
        <v>21</v>
      </c>
      <c r="U17" s="118"/>
      <c r="V17" s="118"/>
      <c r="W17" s="118"/>
      <c r="X17" s="117">
        <v>1</v>
      </c>
      <c r="Y17" s="117">
        <f t="shared" si="3"/>
        <v>21</v>
      </c>
      <c r="Z17" s="118">
        <v>27</v>
      </c>
      <c r="AA17" s="118"/>
      <c r="AB17" s="118"/>
      <c r="AC17" s="118"/>
      <c r="AD17" s="118"/>
      <c r="AE17" s="117">
        <v>1</v>
      </c>
      <c r="AF17" s="117">
        <f t="shared" si="7"/>
        <v>27</v>
      </c>
      <c r="AG17" s="119"/>
      <c r="AH17" s="119"/>
      <c r="AI17" s="119"/>
      <c r="AJ17" s="119"/>
      <c r="AK17" s="119"/>
      <c r="AL17" s="117"/>
      <c r="AM17" s="117">
        <f t="shared" si="5"/>
        <v>0</v>
      </c>
      <c r="AN17" s="117"/>
      <c r="AO17" s="117"/>
      <c r="AP17" s="112"/>
    </row>
    <row r="18" spans="1:42" ht="55.5" customHeight="1">
      <c r="A18" s="115">
        <v>6</v>
      </c>
      <c r="B18" s="116" t="s">
        <v>151</v>
      </c>
      <c r="C18" s="117">
        <v>6</v>
      </c>
      <c r="D18" s="117">
        <v>134</v>
      </c>
      <c r="E18" s="117"/>
      <c r="F18" s="117"/>
      <c r="G18" s="117">
        <f t="shared" si="6"/>
        <v>6</v>
      </c>
      <c r="H18" s="117">
        <f t="shared" si="0"/>
        <v>134</v>
      </c>
      <c r="I18" s="117">
        <v>22</v>
      </c>
      <c r="J18" s="119"/>
      <c r="K18" s="119"/>
      <c r="L18" s="117">
        <v>1</v>
      </c>
      <c r="M18" s="117">
        <f t="shared" si="1"/>
        <v>22</v>
      </c>
      <c r="N18" s="118">
        <v>23</v>
      </c>
      <c r="O18" s="118">
        <v>19</v>
      </c>
      <c r="P18" s="118"/>
      <c r="Q18" s="118"/>
      <c r="R18" s="117">
        <v>2</v>
      </c>
      <c r="S18" s="117">
        <f t="shared" si="2"/>
        <v>42</v>
      </c>
      <c r="T18" s="118">
        <v>23</v>
      </c>
      <c r="U18" s="118">
        <v>20</v>
      </c>
      <c r="V18" s="118"/>
      <c r="W18" s="118"/>
      <c r="X18" s="117">
        <v>2</v>
      </c>
      <c r="Y18" s="117">
        <f t="shared" si="3"/>
        <v>43</v>
      </c>
      <c r="Z18" s="118">
        <v>27</v>
      </c>
      <c r="AA18" s="118"/>
      <c r="AB18" s="118"/>
      <c r="AC18" s="118"/>
      <c r="AD18" s="118"/>
      <c r="AE18" s="117">
        <v>1</v>
      </c>
      <c r="AF18" s="117">
        <f t="shared" si="7"/>
        <v>27</v>
      </c>
      <c r="AG18" s="119"/>
      <c r="AH18" s="119"/>
      <c r="AI18" s="119"/>
      <c r="AJ18" s="119"/>
      <c r="AK18" s="119"/>
      <c r="AL18" s="117"/>
      <c r="AM18" s="117">
        <f t="shared" si="5"/>
        <v>0</v>
      </c>
      <c r="AN18" s="117"/>
      <c r="AO18" s="117"/>
      <c r="AP18" s="112"/>
    </row>
    <row r="19" spans="1:42" ht="55.5" customHeight="1">
      <c r="A19" s="115">
        <v>7</v>
      </c>
      <c r="B19" s="116" t="s">
        <v>152</v>
      </c>
      <c r="C19" s="117">
        <v>6</v>
      </c>
      <c r="D19" s="117">
        <v>140</v>
      </c>
      <c r="E19" s="117"/>
      <c r="F19" s="117"/>
      <c r="G19" s="117">
        <f t="shared" si="6"/>
        <v>6</v>
      </c>
      <c r="H19" s="117">
        <f t="shared" si="0"/>
        <v>140</v>
      </c>
      <c r="I19" s="118">
        <v>18</v>
      </c>
      <c r="J19" s="118">
        <v>18</v>
      </c>
      <c r="K19" s="118"/>
      <c r="L19" s="117">
        <v>2</v>
      </c>
      <c r="M19" s="117">
        <f t="shared" si="1"/>
        <v>36</v>
      </c>
      <c r="N19" s="118">
        <v>24</v>
      </c>
      <c r="O19" s="118"/>
      <c r="P19" s="118"/>
      <c r="Q19" s="118"/>
      <c r="R19" s="117">
        <v>1</v>
      </c>
      <c r="S19" s="117">
        <f t="shared" si="2"/>
        <v>24</v>
      </c>
      <c r="T19" s="118">
        <v>25</v>
      </c>
      <c r="U19" s="118"/>
      <c r="V19" s="118"/>
      <c r="W19" s="118"/>
      <c r="X19" s="117">
        <v>1</v>
      </c>
      <c r="Y19" s="117">
        <f t="shared" si="3"/>
        <v>25</v>
      </c>
      <c r="Z19" s="118">
        <v>27</v>
      </c>
      <c r="AA19" s="118">
        <v>28</v>
      </c>
      <c r="AB19" s="118"/>
      <c r="AC19" s="118"/>
      <c r="AD19" s="118"/>
      <c r="AE19" s="117">
        <v>2</v>
      </c>
      <c r="AF19" s="117">
        <f t="shared" si="7"/>
        <v>55</v>
      </c>
      <c r="AG19" s="118"/>
      <c r="AH19" s="118"/>
      <c r="AI19" s="118"/>
      <c r="AJ19" s="118"/>
      <c r="AK19" s="118"/>
      <c r="AL19" s="117"/>
      <c r="AM19" s="117">
        <f t="shared" si="5"/>
        <v>0</v>
      </c>
      <c r="AN19" s="117"/>
      <c r="AO19" s="117"/>
      <c r="AP19" s="112"/>
    </row>
    <row r="20" spans="1:42" ht="61.5" customHeight="1">
      <c r="A20" s="120">
        <v>8</v>
      </c>
      <c r="B20" s="116" t="s">
        <v>153</v>
      </c>
      <c r="C20" s="117">
        <v>10</v>
      </c>
      <c r="D20" s="117">
        <v>192</v>
      </c>
      <c r="E20" s="117"/>
      <c r="F20" s="117"/>
      <c r="G20" s="117">
        <f t="shared" si="6"/>
        <v>10</v>
      </c>
      <c r="H20" s="117">
        <f t="shared" si="0"/>
        <v>192</v>
      </c>
      <c r="I20" s="118">
        <v>19</v>
      </c>
      <c r="J20" s="118">
        <v>16</v>
      </c>
      <c r="K20" s="118"/>
      <c r="L20" s="117">
        <v>2</v>
      </c>
      <c r="M20" s="117">
        <f t="shared" si="1"/>
        <v>35</v>
      </c>
      <c r="N20" s="118">
        <v>19</v>
      </c>
      <c r="O20" s="118">
        <v>19</v>
      </c>
      <c r="P20" s="118"/>
      <c r="Q20" s="118"/>
      <c r="R20" s="117">
        <v>2</v>
      </c>
      <c r="S20" s="117">
        <f t="shared" si="2"/>
        <v>38</v>
      </c>
      <c r="T20" s="118">
        <v>16</v>
      </c>
      <c r="U20" s="118">
        <v>22</v>
      </c>
      <c r="V20" s="118">
        <v>19</v>
      </c>
      <c r="W20" s="118"/>
      <c r="X20" s="117">
        <v>3</v>
      </c>
      <c r="Y20" s="117">
        <f t="shared" si="3"/>
        <v>57</v>
      </c>
      <c r="Z20" s="118">
        <v>19</v>
      </c>
      <c r="AA20" s="118">
        <v>21</v>
      </c>
      <c r="AB20" s="118">
        <v>22</v>
      </c>
      <c r="AC20" s="118"/>
      <c r="AD20" s="118"/>
      <c r="AE20" s="117">
        <v>3</v>
      </c>
      <c r="AF20" s="117">
        <f t="shared" si="7"/>
        <v>62</v>
      </c>
      <c r="AG20" s="118"/>
      <c r="AH20" s="118"/>
      <c r="AI20" s="118"/>
      <c r="AJ20" s="118"/>
      <c r="AK20" s="118"/>
      <c r="AL20" s="117"/>
      <c r="AM20" s="117">
        <f t="shared" si="5"/>
        <v>0</v>
      </c>
      <c r="AN20" s="117"/>
      <c r="AO20" s="117"/>
      <c r="AP20" s="112"/>
    </row>
    <row r="21" spans="1:42" ht="56.25">
      <c r="A21" s="115">
        <v>9</v>
      </c>
      <c r="B21" s="116" t="s">
        <v>154</v>
      </c>
      <c r="C21" s="117">
        <v>7</v>
      </c>
      <c r="D21" s="117">
        <v>121</v>
      </c>
      <c r="E21" s="117"/>
      <c r="F21" s="117"/>
      <c r="G21" s="117">
        <f t="shared" si="6"/>
        <v>7</v>
      </c>
      <c r="H21" s="117">
        <f t="shared" si="0"/>
        <v>121</v>
      </c>
      <c r="I21" s="118">
        <v>16</v>
      </c>
      <c r="J21" s="118"/>
      <c r="K21" s="118"/>
      <c r="L21" s="117">
        <v>1</v>
      </c>
      <c r="M21" s="117">
        <f t="shared" si="1"/>
        <v>16</v>
      </c>
      <c r="N21" s="118">
        <v>16</v>
      </c>
      <c r="O21" s="118">
        <v>19</v>
      </c>
      <c r="P21" s="118"/>
      <c r="Q21" s="118"/>
      <c r="R21" s="117">
        <v>2</v>
      </c>
      <c r="S21" s="117">
        <f t="shared" si="2"/>
        <v>35</v>
      </c>
      <c r="T21" s="118">
        <v>18</v>
      </c>
      <c r="U21" s="118">
        <v>18</v>
      </c>
      <c r="V21" s="118"/>
      <c r="W21" s="118"/>
      <c r="X21" s="117">
        <v>2</v>
      </c>
      <c r="Y21" s="117">
        <f t="shared" si="3"/>
        <v>36</v>
      </c>
      <c r="Z21" s="118">
        <v>16</v>
      </c>
      <c r="AA21" s="118">
        <v>18</v>
      </c>
      <c r="AB21" s="118"/>
      <c r="AC21" s="118"/>
      <c r="AD21" s="118"/>
      <c r="AE21" s="117">
        <v>2</v>
      </c>
      <c r="AF21" s="117">
        <f t="shared" si="7"/>
        <v>34</v>
      </c>
      <c r="AG21" s="118"/>
      <c r="AH21" s="118"/>
      <c r="AI21" s="118"/>
      <c r="AJ21" s="118"/>
      <c r="AK21" s="118"/>
      <c r="AL21" s="117"/>
      <c r="AM21" s="117">
        <f t="shared" si="5"/>
        <v>0</v>
      </c>
      <c r="AN21" s="117"/>
      <c r="AO21" s="117"/>
      <c r="AP21" s="112"/>
    </row>
    <row r="22" spans="1:42" ht="56.25">
      <c r="A22" s="115">
        <v>10</v>
      </c>
      <c r="B22" s="116" t="s">
        <v>155</v>
      </c>
      <c r="C22" s="117">
        <v>3</v>
      </c>
      <c r="D22" s="117">
        <v>58</v>
      </c>
      <c r="E22" s="117"/>
      <c r="F22" s="117"/>
      <c r="G22" s="117">
        <f t="shared" si="6"/>
        <v>3</v>
      </c>
      <c r="H22" s="117">
        <f t="shared" si="0"/>
        <v>58</v>
      </c>
      <c r="I22" s="118"/>
      <c r="J22" s="118"/>
      <c r="K22" s="118"/>
      <c r="L22" s="117"/>
      <c r="M22" s="117">
        <f t="shared" si="1"/>
        <v>0</v>
      </c>
      <c r="N22" s="118">
        <v>18</v>
      </c>
      <c r="O22" s="118"/>
      <c r="P22" s="118"/>
      <c r="Q22" s="118"/>
      <c r="R22" s="117">
        <v>1</v>
      </c>
      <c r="S22" s="117">
        <f t="shared" si="2"/>
        <v>18</v>
      </c>
      <c r="T22" s="118">
        <v>18</v>
      </c>
      <c r="U22" s="118"/>
      <c r="V22" s="118"/>
      <c r="W22" s="118"/>
      <c r="X22" s="117">
        <v>1</v>
      </c>
      <c r="Y22" s="117">
        <f t="shared" si="3"/>
        <v>18</v>
      </c>
      <c r="Z22" s="118">
        <v>22</v>
      </c>
      <c r="AA22" s="118"/>
      <c r="AB22" s="118"/>
      <c r="AC22" s="118"/>
      <c r="AD22" s="118"/>
      <c r="AE22" s="117">
        <v>1</v>
      </c>
      <c r="AF22" s="117">
        <f t="shared" si="7"/>
        <v>22</v>
      </c>
      <c r="AG22" s="119"/>
      <c r="AH22" s="119"/>
      <c r="AI22" s="119"/>
      <c r="AJ22" s="119"/>
      <c r="AK22" s="119"/>
      <c r="AL22" s="117"/>
      <c r="AM22" s="117">
        <f t="shared" si="5"/>
        <v>0</v>
      </c>
      <c r="AN22" s="117"/>
      <c r="AO22" s="117"/>
      <c r="AP22" s="112"/>
    </row>
    <row r="23" spans="1:42" ht="56.25">
      <c r="A23" s="120">
        <v>11</v>
      </c>
      <c r="B23" s="116" t="s">
        <v>156</v>
      </c>
      <c r="C23" s="117">
        <v>11</v>
      </c>
      <c r="D23" s="117">
        <v>236</v>
      </c>
      <c r="E23" s="117"/>
      <c r="F23" s="117"/>
      <c r="G23" s="117">
        <f t="shared" si="6"/>
        <v>11</v>
      </c>
      <c r="H23" s="117">
        <f t="shared" si="0"/>
        <v>236</v>
      </c>
      <c r="I23" s="118">
        <v>21</v>
      </c>
      <c r="J23" s="118">
        <v>21</v>
      </c>
      <c r="K23" s="118"/>
      <c r="L23" s="117">
        <v>2</v>
      </c>
      <c r="M23" s="117">
        <f t="shared" si="1"/>
        <v>42</v>
      </c>
      <c r="N23" s="118">
        <v>22</v>
      </c>
      <c r="O23" s="118">
        <v>21</v>
      </c>
      <c r="P23" s="118">
        <v>20</v>
      </c>
      <c r="Q23" s="118"/>
      <c r="R23" s="117">
        <v>3</v>
      </c>
      <c r="S23" s="117">
        <f t="shared" si="2"/>
        <v>63</v>
      </c>
      <c r="T23" s="118">
        <v>22</v>
      </c>
      <c r="U23" s="118">
        <v>22</v>
      </c>
      <c r="V23" s="118">
        <v>21</v>
      </c>
      <c r="W23" s="118"/>
      <c r="X23" s="117">
        <v>3</v>
      </c>
      <c r="Y23" s="117">
        <f t="shared" si="3"/>
        <v>65</v>
      </c>
      <c r="Z23" s="118">
        <v>21</v>
      </c>
      <c r="AA23" s="118">
        <v>21</v>
      </c>
      <c r="AB23" s="118">
        <v>24</v>
      </c>
      <c r="AC23" s="118"/>
      <c r="AD23" s="118"/>
      <c r="AE23" s="117">
        <v>3</v>
      </c>
      <c r="AF23" s="117">
        <f t="shared" si="7"/>
        <v>66</v>
      </c>
      <c r="AG23" s="118"/>
      <c r="AH23" s="118"/>
      <c r="AI23" s="118"/>
      <c r="AJ23" s="118"/>
      <c r="AK23" s="118"/>
      <c r="AL23" s="117"/>
      <c r="AM23" s="117">
        <f t="shared" si="5"/>
        <v>0</v>
      </c>
      <c r="AN23" s="117"/>
      <c r="AO23" s="117"/>
      <c r="AP23" s="112"/>
    </row>
    <row r="24" spans="1:42" ht="56.25">
      <c r="A24" s="120">
        <v>12</v>
      </c>
      <c r="B24" s="116" t="s">
        <v>157</v>
      </c>
      <c r="C24" s="117">
        <v>9</v>
      </c>
      <c r="D24" s="117">
        <v>174</v>
      </c>
      <c r="E24" s="117"/>
      <c r="F24" s="117"/>
      <c r="G24" s="117">
        <f t="shared" si="6"/>
        <v>9</v>
      </c>
      <c r="H24" s="117">
        <f t="shared" si="0"/>
        <v>174</v>
      </c>
      <c r="I24" s="118">
        <v>16</v>
      </c>
      <c r="J24" s="118">
        <v>15</v>
      </c>
      <c r="K24" s="118"/>
      <c r="L24" s="117">
        <v>2</v>
      </c>
      <c r="M24" s="117">
        <f t="shared" si="1"/>
        <v>31</v>
      </c>
      <c r="N24" s="118">
        <v>18</v>
      </c>
      <c r="O24" s="118">
        <v>18</v>
      </c>
      <c r="P24" s="118"/>
      <c r="Q24" s="118"/>
      <c r="R24" s="117">
        <v>2</v>
      </c>
      <c r="S24" s="117">
        <f t="shared" si="2"/>
        <v>36</v>
      </c>
      <c r="T24" s="118">
        <v>23</v>
      </c>
      <c r="U24" s="118">
        <v>24</v>
      </c>
      <c r="V24" s="118"/>
      <c r="W24" s="118"/>
      <c r="X24" s="117">
        <v>2</v>
      </c>
      <c r="Y24" s="117">
        <f t="shared" si="3"/>
        <v>47</v>
      </c>
      <c r="Z24" s="118">
        <v>16</v>
      </c>
      <c r="AA24" s="118">
        <v>21</v>
      </c>
      <c r="AB24" s="118">
        <v>23</v>
      </c>
      <c r="AC24" s="118"/>
      <c r="AD24" s="118"/>
      <c r="AE24" s="117">
        <v>3</v>
      </c>
      <c r="AF24" s="117">
        <f t="shared" si="7"/>
        <v>60</v>
      </c>
      <c r="AG24" s="118"/>
      <c r="AH24" s="118"/>
      <c r="AI24" s="118"/>
      <c r="AJ24" s="118"/>
      <c r="AK24" s="118"/>
      <c r="AL24" s="117"/>
      <c r="AM24" s="117">
        <f t="shared" si="5"/>
        <v>0</v>
      </c>
      <c r="AN24" s="117"/>
      <c r="AO24" s="117"/>
      <c r="AP24" s="112"/>
    </row>
    <row r="25" spans="1:42" ht="75">
      <c r="A25" s="120">
        <v>13</v>
      </c>
      <c r="B25" s="116" t="s">
        <v>158</v>
      </c>
      <c r="C25" s="121">
        <v>3</v>
      </c>
      <c r="D25" s="117">
        <v>63</v>
      </c>
      <c r="E25" s="119"/>
      <c r="F25" s="119"/>
      <c r="G25" s="117">
        <f t="shared" si="6"/>
        <v>3</v>
      </c>
      <c r="H25" s="117">
        <v>63</v>
      </c>
      <c r="I25" s="100">
        <v>22</v>
      </c>
      <c r="J25" s="119"/>
      <c r="K25" s="119"/>
      <c r="L25" s="119">
        <v>1</v>
      </c>
      <c r="M25" s="117">
        <f t="shared" si="1"/>
        <v>22</v>
      </c>
      <c r="N25" s="119"/>
      <c r="O25" s="119"/>
      <c r="P25" s="119"/>
      <c r="Q25" s="119"/>
      <c r="R25" s="121"/>
      <c r="S25" s="117">
        <f t="shared" si="2"/>
        <v>0</v>
      </c>
      <c r="T25" s="100">
        <v>25</v>
      </c>
      <c r="U25" s="100"/>
      <c r="V25" s="119"/>
      <c r="W25" s="119"/>
      <c r="X25" s="119">
        <v>1</v>
      </c>
      <c r="Y25" s="117">
        <f t="shared" si="3"/>
        <v>25</v>
      </c>
      <c r="Z25" s="100">
        <v>16</v>
      </c>
      <c r="AA25" s="119"/>
      <c r="AB25" s="119"/>
      <c r="AC25" s="119"/>
      <c r="AD25" s="119"/>
      <c r="AE25" s="119">
        <v>1</v>
      </c>
      <c r="AF25" s="117">
        <f t="shared" si="7"/>
        <v>16</v>
      </c>
      <c r="AG25" s="119"/>
      <c r="AH25" s="119"/>
      <c r="AI25" s="119"/>
      <c r="AJ25" s="119"/>
      <c r="AK25" s="119"/>
      <c r="AL25" s="121"/>
      <c r="AM25" s="117">
        <f t="shared" si="5"/>
        <v>0</v>
      </c>
      <c r="AN25" s="121"/>
      <c r="AO25" s="121"/>
      <c r="AP25" s="112"/>
    </row>
    <row r="26" spans="1:42" ht="56.25">
      <c r="A26" s="120">
        <v>14</v>
      </c>
      <c r="B26" s="116" t="s">
        <v>159</v>
      </c>
      <c r="C26" s="121">
        <v>4</v>
      </c>
      <c r="D26" s="117">
        <v>86</v>
      </c>
      <c r="E26" s="119"/>
      <c r="F26" s="119"/>
      <c r="G26" s="117">
        <f t="shared" si="6"/>
        <v>4</v>
      </c>
      <c r="H26" s="117">
        <f t="shared" ref="H26:H29" si="8">M26+S26+Y26+AF26+AM26</f>
        <v>86</v>
      </c>
      <c r="I26" s="100">
        <v>19</v>
      </c>
      <c r="J26" s="119"/>
      <c r="K26" s="119"/>
      <c r="L26" s="119">
        <v>1</v>
      </c>
      <c r="M26" s="117">
        <f t="shared" si="1"/>
        <v>19</v>
      </c>
      <c r="N26" s="100">
        <v>24</v>
      </c>
      <c r="O26" s="119"/>
      <c r="P26" s="119"/>
      <c r="Q26" s="119"/>
      <c r="R26" s="119">
        <v>1</v>
      </c>
      <c r="S26" s="117">
        <f t="shared" si="2"/>
        <v>24</v>
      </c>
      <c r="T26" s="100">
        <v>24</v>
      </c>
      <c r="U26" s="119"/>
      <c r="V26" s="119"/>
      <c r="W26" s="119"/>
      <c r="X26" s="119">
        <v>1</v>
      </c>
      <c r="Y26" s="117">
        <f t="shared" si="3"/>
        <v>24</v>
      </c>
      <c r="Z26" s="100">
        <v>19</v>
      </c>
      <c r="AA26" s="119"/>
      <c r="AB26" s="119"/>
      <c r="AC26" s="119"/>
      <c r="AD26" s="119"/>
      <c r="AE26" s="119">
        <v>1</v>
      </c>
      <c r="AF26" s="117">
        <f t="shared" si="7"/>
        <v>19</v>
      </c>
      <c r="AG26" s="119"/>
      <c r="AH26" s="119"/>
      <c r="AI26" s="119"/>
      <c r="AJ26" s="119"/>
      <c r="AK26" s="119"/>
      <c r="AL26" s="121"/>
      <c r="AM26" s="117">
        <f t="shared" si="5"/>
        <v>0</v>
      </c>
      <c r="AN26" s="121"/>
      <c r="AO26" s="121"/>
      <c r="AP26" s="112"/>
    </row>
    <row r="27" spans="1:42" ht="112.5">
      <c r="A27" s="120">
        <v>15</v>
      </c>
      <c r="B27" s="116" t="s">
        <v>160</v>
      </c>
      <c r="C27" s="117">
        <v>2</v>
      </c>
      <c r="D27" s="117">
        <v>37</v>
      </c>
      <c r="E27" s="117"/>
      <c r="F27" s="117"/>
      <c r="G27" s="117">
        <f t="shared" si="6"/>
        <v>2</v>
      </c>
      <c r="H27" s="117">
        <f t="shared" si="8"/>
        <v>37</v>
      </c>
      <c r="I27" s="118"/>
      <c r="J27" s="118"/>
      <c r="K27" s="118"/>
      <c r="L27" s="117"/>
      <c r="M27" s="117">
        <f t="shared" si="1"/>
        <v>0</v>
      </c>
      <c r="N27" s="118">
        <v>18</v>
      </c>
      <c r="O27" s="118"/>
      <c r="P27" s="118"/>
      <c r="Q27" s="118"/>
      <c r="R27" s="117">
        <v>1</v>
      </c>
      <c r="S27" s="117">
        <f t="shared" si="2"/>
        <v>18</v>
      </c>
      <c r="T27" s="118"/>
      <c r="U27" s="118"/>
      <c r="V27" s="118"/>
      <c r="W27" s="118"/>
      <c r="X27" s="117"/>
      <c r="Y27" s="117">
        <f t="shared" si="3"/>
        <v>0</v>
      </c>
      <c r="Z27" s="118">
        <v>19</v>
      </c>
      <c r="AA27" s="118"/>
      <c r="AB27" s="118"/>
      <c r="AC27" s="118"/>
      <c r="AD27" s="118"/>
      <c r="AE27" s="117">
        <v>1</v>
      </c>
      <c r="AF27" s="117">
        <f t="shared" si="7"/>
        <v>19</v>
      </c>
      <c r="AG27" s="118"/>
      <c r="AH27" s="118"/>
      <c r="AI27" s="118"/>
      <c r="AJ27" s="118"/>
      <c r="AK27" s="118"/>
      <c r="AL27" s="117"/>
      <c r="AM27" s="117">
        <f t="shared" si="5"/>
        <v>0</v>
      </c>
      <c r="AN27" s="117"/>
      <c r="AO27" s="117"/>
      <c r="AP27" s="112"/>
    </row>
    <row r="28" spans="1:42" ht="93.75">
      <c r="A28" s="115">
        <v>16</v>
      </c>
      <c r="B28" s="116" t="s">
        <v>161</v>
      </c>
      <c r="C28" s="117">
        <v>7</v>
      </c>
      <c r="D28" s="117">
        <v>128</v>
      </c>
      <c r="E28" s="117"/>
      <c r="F28" s="117"/>
      <c r="G28" s="117">
        <f t="shared" si="6"/>
        <v>7</v>
      </c>
      <c r="H28" s="117">
        <f t="shared" si="8"/>
        <v>128</v>
      </c>
      <c r="I28" s="118">
        <v>13</v>
      </c>
      <c r="J28" s="118">
        <v>16</v>
      </c>
      <c r="K28" s="118"/>
      <c r="L28" s="117">
        <v>2</v>
      </c>
      <c r="M28" s="117">
        <f t="shared" si="1"/>
        <v>29</v>
      </c>
      <c r="N28" s="118">
        <v>22</v>
      </c>
      <c r="O28" s="118"/>
      <c r="P28" s="118"/>
      <c r="Q28" s="118"/>
      <c r="R28" s="117">
        <v>1</v>
      </c>
      <c r="S28" s="117">
        <f t="shared" si="2"/>
        <v>22</v>
      </c>
      <c r="T28" s="118">
        <v>21</v>
      </c>
      <c r="U28" s="118">
        <v>21</v>
      </c>
      <c r="V28" s="118"/>
      <c r="W28" s="118"/>
      <c r="X28" s="117">
        <v>2</v>
      </c>
      <c r="Y28" s="117">
        <f t="shared" si="3"/>
        <v>42</v>
      </c>
      <c r="Z28" s="118">
        <v>18</v>
      </c>
      <c r="AA28" s="118">
        <v>17</v>
      </c>
      <c r="AB28" s="118"/>
      <c r="AC28" s="118"/>
      <c r="AD28" s="118"/>
      <c r="AE28" s="117">
        <v>2</v>
      </c>
      <c r="AF28" s="117">
        <f t="shared" si="7"/>
        <v>35</v>
      </c>
      <c r="AG28" s="118"/>
      <c r="AH28" s="118"/>
      <c r="AI28" s="118"/>
      <c r="AJ28" s="118"/>
      <c r="AK28" s="118"/>
      <c r="AL28" s="117"/>
      <c r="AM28" s="117">
        <f t="shared" si="5"/>
        <v>0</v>
      </c>
      <c r="AN28" s="117"/>
      <c r="AO28" s="117"/>
      <c r="AP28" s="112"/>
    </row>
    <row r="29" spans="1:42" ht="75">
      <c r="A29" s="115">
        <v>17</v>
      </c>
      <c r="B29" s="116" t="s">
        <v>162</v>
      </c>
      <c r="C29" s="121">
        <v>2</v>
      </c>
      <c r="D29" s="117">
        <v>45</v>
      </c>
      <c r="E29" s="119"/>
      <c r="F29" s="119"/>
      <c r="G29" s="117">
        <f t="shared" si="6"/>
        <v>2</v>
      </c>
      <c r="H29" s="117">
        <f t="shared" si="8"/>
        <v>45</v>
      </c>
      <c r="I29" s="100"/>
      <c r="J29" s="100"/>
      <c r="K29" s="100"/>
      <c r="L29" s="119"/>
      <c r="M29" s="117">
        <f t="shared" si="1"/>
        <v>0</v>
      </c>
      <c r="N29" s="100">
        <v>22</v>
      </c>
      <c r="O29" s="100"/>
      <c r="P29" s="100"/>
      <c r="Q29" s="100"/>
      <c r="R29" s="119">
        <v>1</v>
      </c>
      <c r="S29" s="117">
        <f t="shared" si="2"/>
        <v>22</v>
      </c>
      <c r="T29" s="100"/>
      <c r="U29" s="100"/>
      <c r="V29" s="100"/>
      <c r="W29" s="100"/>
      <c r="X29" s="119"/>
      <c r="Y29" s="117">
        <f t="shared" si="3"/>
        <v>0</v>
      </c>
      <c r="Z29" s="100">
        <v>23</v>
      </c>
      <c r="AA29" s="100"/>
      <c r="AB29" s="100"/>
      <c r="AC29" s="100"/>
      <c r="AD29" s="100"/>
      <c r="AE29" s="119">
        <v>1</v>
      </c>
      <c r="AF29" s="117">
        <f t="shared" si="7"/>
        <v>23</v>
      </c>
      <c r="AG29" s="100"/>
      <c r="AH29" s="100"/>
      <c r="AI29" s="100"/>
      <c r="AJ29" s="100"/>
      <c r="AK29" s="100"/>
      <c r="AL29" s="119"/>
      <c r="AM29" s="117">
        <f t="shared" si="5"/>
        <v>0</v>
      </c>
      <c r="AN29" s="119"/>
      <c r="AO29" s="119"/>
      <c r="AP29" s="112"/>
    </row>
    <row r="30" spans="1:42" ht="93.75">
      <c r="A30" s="115">
        <v>18</v>
      </c>
      <c r="B30" s="116" t="s">
        <v>163</v>
      </c>
      <c r="C30" s="121">
        <v>1</v>
      </c>
      <c r="D30" s="117">
        <v>27</v>
      </c>
      <c r="E30" s="119"/>
      <c r="F30" s="119"/>
      <c r="G30" s="117">
        <f t="shared" ref="G30:G31" si="9">L30+R30+X30+AE30+AN30+AL30</f>
        <v>1</v>
      </c>
      <c r="H30" s="117">
        <f>M30+S30+Y30+AF30+AM30+AO30+AM30</f>
        <v>27</v>
      </c>
      <c r="I30" s="100"/>
      <c r="J30" s="100"/>
      <c r="K30" s="100"/>
      <c r="L30" s="119"/>
      <c r="M30" s="117">
        <f t="shared" si="1"/>
        <v>0</v>
      </c>
      <c r="N30" s="119"/>
      <c r="O30" s="119"/>
      <c r="P30" s="119"/>
      <c r="Q30" s="119"/>
      <c r="R30" s="121"/>
      <c r="S30" s="117">
        <f t="shared" si="2"/>
        <v>0</v>
      </c>
      <c r="T30" s="119"/>
      <c r="U30" s="119"/>
      <c r="V30" s="119"/>
      <c r="W30" s="119"/>
      <c r="X30" s="121"/>
      <c r="Y30" s="117">
        <f t="shared" si="3"/>
        <v>0</v>
      </c>
      <c r="Z30" s="119"/>
      <c r="AA30" s="119"/>
      <c r="AB30" s="119"/>
      <c r="AC30" s="119"/>
      <c r="AD30" s="119"/>
      <c r="AE30" s="121"/>
      <c r="AF30" s="117">
        <f t="shared" si="7"/>
        <v>0</v>
      </c>
      <c r="AG30" s="119"/>
      <c r="AH30" s="119"/>
      <c r="AI30" s="119"/>
      <c r="AJ30" s="119"/>
      <c r="AK30" s="119"/>
      <c r="AL30" s="119"/>
      <c r="AM30" s="117">
        <f t="shared" si="5"/>
        <v>0</v>
      </c>
      <c r="AN30" s="119">
        <v>1</v>
      </c>
      <c r="AO30" s="119">
        <v>27</v>
      </c>
      <c r="AP30" s="112"/>
    </row>
    <row r="31" spans="1:42" ht="112.5">
      <c r="A31" s="115">
        <v>19</v>
      </c>
      <c r="B31" s="116" t="s">
        <v>164</v>
      </c>
      <c r="C31" s="121">
        <v>1</v>
      </c>
      <c r="D31" s="117">
        <v>26</v>
      </c>
      <c r="E31" s="121"/>
      <c r="F31" s="121"/>
      <c r="G31" s="117">
        <f t="shared" si="9"/>
        <v>1</v>
      </c>
      <c r="H31" s="117">
        <f>M31+S31+Y31+AF31+AM31+AO31</f>
        <v>26</v>
      </c>
      <c r="I31" s="119"/>
      <c r="J31" s="119"/>
      <c r="K31" s="119"/>
      <c r="L31" s="121"/>
      <c r="M31" s="117">
        <f t="shared" si="1"/>
        <v>0</v>
      </c>
      <c r="N31" s="119"/>
      <c r="O31" s="119"/>
      <c r="P31" s="119"/>
      <c r="Q31" s="119"/>
      <c r="R31" s="121"/>
      <c r="S31" s="117">
        <f t="shared" si="2"/>
        <v>0</v>
      </c>
      <c r="T31" s="119"/>
      <c r="U31" s="119"/>
      <c r="V31" s="119"/>
      <c r="W31" s="119"/>
      <c r="X31" s="121"/>
      <c r="Y31" s="121"/>
      <c r="Z31" s="119"/>
      <c r="AA31" s="119"/>
      <c r="AB31" s="119"/>
      <c r="AC31" s="119"/>
      <c r="AD31" s="119"/>
      <c r="AE31" s="121"/>
      <c r="AF31" s="117">
        <f t="shared" si="7"/>
        <v>0</v>
      </c>
      <c r="AG31" s="100">
        <v>26</v>
      </c>
      <c r="AH31" s="119"/>
      <c r="AI31" s="119"/>
      <c r="AJ31" s="119"/>
      <c r="AK31" s="119"/>
      <c r="AL31" s="119">
        <v>1</v>
      </c>
      <c r="AM31" s="117">
        <f t="shared" si="5"/>
        <v>26</v>
      </c>
      <c r="AN31" s="121"/>
      <c r="AO31" s="121"/>
      <c r="AP31" s="112"/>
    </row>
    <row r="32" spans="1:42" ht="112.5">
      <c r="A32" s="120">
        <v>20</v>
      </c>
      <c r="B32" s="116" t="s">
        <v>165</v>
      </c>
      <c r="C32" s="117">
        <v>1</v>
      </c>
      <c r="D32" s="117">
        <v>21</v>
      </c>
      <c r="E32" s="117"/>
      <c r="F32" s="117"/>
      <c r="G32" s="117">
        <f>L32+R32+X32+AE32+AL32</f>
        <v>1</v>
      </c>
      <c r="H32" s="117">
        <f>M32+S32+Y32+AF32+AM32+AO32+AO32</f>
        <v>21</v>
      </c>
      <c r="I32" s="119"/>
      <c r="J32" s="119"/>
      <c r="K32" s="119"/>
      <c r="L32" s="117"/>
      <c r="M32" s="117">
        <f t="shared" si="1"/>
        <v>0</v>
      </c>
      <c r="N32" s="119"/>
      <c r="O32" s="119"/>
      <c r="P32" s="119"/>
      <c r="Q32" s="119"/>
      <c r="R32" s="117"/>
      <c r="S32" s="117">
        <f t="shared" si="2"/>
        <v>0</v>
      </c>
      <c r="T32" s="119"/>
      <c r="U32" s="119"/>
      <c r="V32" s="119"/>
      <c r="W32" s="119"/>
      <c r="X32" s="117"/>
      <c r="Y32" s="117"/>
      <c r="Z32" s="119"/>
      <c r="AA32" s="119"/>
      <c r="AB32" s="119"/>
      <c r="AC32" s="119"/>
      <c r="AD32" s="119"/>
      <c r="AE32" s="117"/>
      <c r="AF32" s="117">
        <f t="shared" si="7"/>
        <v>0</v>
      </c>
      <c r="AG32" s="118">
        <v>21</v>
      </c>
      <c r="AH32" s="119"/>
      <c r="AI32" s="119"/>
      <c r="AJ32" s="119"/>
      <c r="AK32" s="119"/>
      <c r="AL32" s="117">
        <v>1</v>
      </c>
      <c r="AM32" s="117">
        <f t="shared" si="5"/>
        <v>21</v>
      </c>
      <c r="AN32" s="117"/>
      <c r="AO32" s="117"/>
      <c r="AP32" s="112"/>
    </row>
    <row r="33" spans="1:42" ht="18.75">
      <c r="A33" s="122"/>
      <c r="B33" s="123" t="s">
        <v>166</v>
      </c>
      <c r="C33" s="124">
        <f t="shared" ref="C33:F33" si="10">SUM(C13:C32)</f>
        <v>112</v>
      </c>
      <c r="D33" s="124">
        <f t="shared" si="10"/>
        <v>2201</v>
      </c>
      <c r="E33" s="124">
        <f t="shared" si="10"/>
        <v>5</v>
      </c>
      <c r="F33" s="124">
        <f t="shared" si="10"/>
        <v>68</v>
      </c>
      <c r="G33" s="124">
        <f>L33+R33+X33+AE33+AL33+AN33</f>
        <v>112</v>
      </c>
      <c r="H33" s="124">
        <f t="shared" ref="H33:L33" si="11">SUM(H13:H32)</f>
        <v>2201</v>
      </c>
      <c r="I33" s="124">
        <f t="shared" si="11"/>
        <v>261</v>
      </c>
      <c r="J33" s="124">
        <f t="shared" si="11"/>
        <v>115</v>
      </c>
      <c r="K33" s="124">
        <f t="shared" si="11"/>
        <v>0</v>
      </c>
      <c r="L33" s="124">
        <f t="shared" si="11"/>
        <v>21</v>
      </c>
      <c r="M33" s="124">
        <f t="shared" si="1"/>
        <v>376</v>
      </c>
      <c r="N33" s="124">
        <f t="shared" ref="N33:R33" si="12">SUM(N13:N32)</f>
        <v>311</v>
      </c>
      <c r="O33" s="124">
        <f t="shared" si="12"/>
        <v>164</v>
      </c>
      <c r="P33" s="124">
        <f t="shared" si="12"/>
        <v>39</v>
      </c>
      <c r="Q33" s="124">
        <f t="shared" si="12"/>
        <v>0</v>
      </c>
      <c r="R33" s="124">
        <f t="shared" si="12"/>
        <v>27</v>
      </c>
      <c r="S33" s="124">
        <f t="shared" si="2"/>
        <v>514</v>
      </c>
      <c r="T33" s="124">
        <f t="shared" ref="T33:AE33" si="13">SUM(T13:T32)</f>
        <v>309</v>
      </c>
      <c r="U33" s="124">
        <f t="shared" si="13"/>
        <v>184</v>
      </c>
      <c r="V33" s="124">
        <f t="shared" si="13"/>
        <v>40</v>
      </c>
      <c r="W33" s="124">
        <f t="shared" si="13"/>
        <v>19</v>
      </c>
      <c r="X33" s="124">
        <f t="shared" si="13"/>
        <v>27</v>
      </c>
      <c r="Y33" s="124">
        <f t="shared" si="13"/>
        <v>552</v>
      </c>
      <c r="Z33" s="124">
        <f t="shared" si="13"/>
        <v>359</v>
      </c>
      <c r="AA33" s="124">
        <f t="shared" si="13"/>
        <v>168</v>
      </c>
      <c r="AB33" s="124">
        <f t="shared" si="13"/>
        <v>109</v>
      </c>
      <c r="AC33" s="124">
        <f t="shared" si="13"/>
        <v>0</v>
      </c>
      <c r="AD33" s="124">
        <f t="shared" si="13"/>
        <v>20</v>
      </c>
      <c r="AE33" s="124">
        <f t="shared" si="13"/>
        <v>31</v>
      </c>
      <c r="AF33" s="124">
        <f t="shared" si="7"/>
        <v>656</v>
      </c>
      <c r="AG33" s="124">
        <f t="shared" ref="AG33:AO33" si="14">SUM(AG13:AG32)</f>
        <v>47</v>
      </c>
      <c r="AH33" s="124">
        <f t="shared" si="14"/>
        <v>9</v>
      </c>
      <c r="AI33" s="124">
        <f t="shared" si="14"/>
        <v>9</v>
      </c>
      <c r="AJ33" s="124">
        <f t="shared" si="14"/>
        <v>11</v>
      </c>
      <c r="AK33" s="124">
        <f t="shared" si="14"/>
        <v>0</v>
      </c>
      <c r="AL33" s="124">
        <f t="shared" si="14"/>
        <v>5</v>
      </c>
      <c r="AM33" s="124">
        <f t="shared" si="14"/>
        <v>76</v>
      </c>
      <c r="AN33" s="124">
        <f t="shared" si="14"/>
        <v>1</v>
      </c>
      <c r="AO33" s="124">
        <f t="shared" si="14"/>
        <v>27</v>
      </c>
      <c r="AP33" s="112"/>
    </row>
    <row r="34" spans="1:42" ht="18.75">
      <c r="A34" s="125"/>
      <c r="B34" s="119"/>
      <c r="C34" s="119"/>
      <c r="D34" s="119"/>
      <c r="E34" s="119"/>
      <c r="F34" s="119"/>
      <c r="G34" s="117"/>
      <c r="H34" s="119"/>
      <c r="I34" s="119"/>
      <c r="J34" s="119"/>
      <c r="K34" s="119"/>
      <c r="L34" s="119"/>
      <c r="M34" s="117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2"/>
    </row>
    <row r="35" spans="1:42" ht="37.5">
      <c r="A35" s="125"/>
      <c r="B35" s="110" t="s">
        <v>52</v>
      </c>
      <c r="C35" s="121" t="s">
        <v>226</v>
      </c>
      <c r="D35" s="117" t="s">
        <v>134</v>
      </c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2"/>
    </row>
    <row r="36" spans="1:42" ht="56.25">
      <c r="A36" s="125"/>
      <c r="B36" s="116" t="s">
        <v>167</v>
      </c>
      <c r="C36" s="117">
        <v>4</v>
      </c>
      <c r="D36" s="117">
        <v>6</v>
      </c>
      <c r="E36" s="119"/>
      <c r="F36" s="119"/>
      <c r="G36" s="119">
        <f t="shared" ref="G36:H36" si="15">X36+AE36+R36+L36</f>
        <v>4</v>
      </c>
      <c r="H36" s="119">
        <f t="shared" si="15"/>
        <v>6</v>
      </c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>
        <v>1</v>
      </c>
      <c r="U36" s="119"/>
      <c r="V36" s="119"/>
      <c r="W36" s="119"/>
      <c r="X36" s="119">
        <f>COUNT(T36:W36)</f>
        <v>1</v>
      </c>
      <c r="Y36" s="119">
        <f>SUM(T36:W36)</f>
        <v>1</v>
      </c>
      <c r="Z36" s="119">
        <v>2</v>
      </c>
      <c r="AA36" s="119">
        <v>2</v>
      </c>
      <c r="AB36" s="119">
        <v>1</v>
      </c>
      <c r="AC36" s="119"/>
      <c r="AD36" s="119"/>
      <c r="AE36" s="119">
        <f t="shared" ref="AE36:AE49" si="16">COUNT(Z36:AD36)</f>
        <v>3</v>
      </c>
      <c r="AF36" s="119">
        <f t="shared" ref="AF36:AF49" si="17">SUM(Z36:AD36)</f>
        <v>5</v>
      </c>
      <c r="AG36" s="119"/>
      <c r="AH36" s="119"/>
      <c r="AI36" s="119"/>
      <c r="AJ36" s="119"/>
      <c r="AK36" s="119"/>
      <c r="AL36" s="119"/>
      <c r="AM36" s="119"/>
      <c r="AN36" s="119"/>
      <c r="AO36" s="119"/>
      <c r="AP36" s="112"/>
    </row>
    <row r="37" spans="1:42" ht="56.25">
      <c r="A37" s="125"/>
      <c r="B37" s="116" t="s">
        <v>147</v>
      </c>
      <c r="C37" s="117">
        <v>3</v>
      </c>
      <c r="D37" s="117">
        <v>3</v>
      </c>
      <c r="E37" s="119"/>
      <c r="F37" s="119"/>
      <c r="G37" s="119">
        <f t="shared" ref="G37:H37" si="18">X37+AE37+R37+L37</f>
        <v>3</v>
      </c>
      <c r="H37" s="119">
        <f t="shared" si="18"/>
        <v>3</v>
      </c>
      <c r="I37" s="119"/>
      <c r="J37" s="119"/>
      <c r="K37" s="119"/>
      <c r="L37" s="119"/>
      <c r="M37" s="119"/>
      <c r="N37" s="118">
        <v>1</v>
      </c>
      <c r="O37" s="118">
        <v>1</v>
      </c>
      <c r="P37" s="119"/>
      <c r="Q37" s="119"/>
      <c r="R37" s="117">
        <v>2</v>
      </c>
      <c r="S37" s="117">
        <v>2</v>
      </c>
      <c r="T37" s="119"/>
      <c r="U37" s="119"/>
      <c r="V37" s="119"/>
      <c r="W37" s="119"/>
      <c r="X37" s="119"/>
      <c r="Y37" s="119"/>
      <c r="Z37" s="118">
        <v>1</v>
      </c>
      <c r="AA37" s="119"/>
      <c r="AB37" s="119"/>
      <c r="AC37" s="119"/>
      <c r="AD37" s="119"/>
      <c r="AE37" s="119">
        <f t="shared" si="16"/>
        <v>1</v>
      </c>
      <c r="AF37" s="119">
        <f t="shared" si="17"/>
        <v>1</v>
      </c>
      <c r="AG37" s="119"/>
      <c r="AH37" s="119"/>
      <c r="AI37" s="119"/>
      <c r="AJ37" s="119"/>
      <c r="AK37" s="119"/>
      <c r="AL37" s="119"/>
      <c r="AM37" s="119"/>
      <c r="AN37" s="119"/>
      <c r="AO37" s="119"/>
      <c r="AP37" s="112"/>
    </row>
    <row r="38" spans="1:42" ht="56.25">
      <c r="A38" s="125"/>
      <c r="B38" s="116" t="s">
        <v>168</v>
      </c>
      <c r="C38" s="117">
        <v>2</v>
      </c>
      <c r="D38" s="117">
        <v>2</v>
      </c>
      <c r="E38" s="119"/>
      <c r="F38" s="119"/>
      <c r="G38" s="119">
        <f t="shared" ref="G38:H38" si="19">X38+AE38+R38+L38</f>
        <v>2</v>
      </c>
      <c r="H38" s="119">
        <f t="shared" si="19"/>
        <v>2</v>
      </c>
      <c r="I38" s="119"/>
      <c r="J38" s="119"/>
      <c r="K38" s="119"/>
      <c r="L38" s="119"/>
      <c r="M38" s="119"/>
      <c r="N38" s="119">
        <v>1</v>
      </c>
      <c r="O38" s="119"/>
      <c r="P38" s="119"/>
      <c r="Q38" s="119"/>
      <c r="R38" s="119">
        <v>1</v>
      </c>
      <c r="S38" s="119">
        <v>1</v>
      </c>
      <c r="T38" s="119"/>
      <c r="U38" s="119"/>
      <c r="V38" s="119"/>
      <c r="W38" s="119"/>
      <c r="X38" s="119"/>
      <c r="Y38" s="119"/>
      <c r="Z38" s="119"/>
      <c r="AA38" s="119">
        <v>1</v>
      </c>
      <c r="AB38" s="119"/>
      <c r="AC38" s="119"/>
      <c r="AD38" s="119"/>
      <c r="AE38" s="119">
        <f t="shared" si="16"/>
        <v>1</v>
      </c>
      <c r="AF38" s="119">
        <f t="shared" si="17"/>
        <v>1</v>
      </c>
      <c r="AG38" s="119"/>
      <c r="AH38" s="119"/>
      <c r="AI38" s="119"/>
      <c r="AJ38" s="119"/>
      <c r="AK38" s="119"/>
      <c r="AL38" s="119"/>
      <c r="AM38" s="119"/>
      <c r="AN38" s="119"/>
      <c r="AO38" s="119"/>
      <c r="AP38" s="112"/>
    </row>
    <row r="39" spans="1:42" ht="56.25">
      <c r="A39" s="125"/>
      <c r="B39" s="116" t="s">
        <v>169</v>
      </c>
      <c r="C39" s="117">
        <v>4</v>
      </c>
      <c r="D39" s="117">
        <v>6</v>
      </c>
      <c r="E39" s="119"/>
      <c r="F39" s="119"/>
      <c r="G39" s="119">
        <f t="shared" ref="G39:H39" si="20">X39+AE39+R39+L39</f>
        <v>4</v>
      </c>
      <c r="H39" s="119">
        <f t="shared" si="20"/>
        <v>6</v>
      </c>
      <c r="I39" s="118">
        <v>2</v>
      </c>
      <c r="J39" s="118"/>
      <c r="K39" s="118"/>
      <c r="L39" s="117">
        <v>1</v>
      </c>
      <c r="M39" s="117">
        <v>2</v>
      </c>
      <c r="N39" s="119">
        <v>1</v>
      </c>
      <c r="O39" s="119"/>
      <c r="P39" s="119"/>
      <c r="Q39" s="119"/>
      <c r="R39" s="119">
        <v>1</v>
      </c>
      <c r="S39" s="119">
        <v>1</v>
      </c>
      <c r="T39" s="118">
        <v>2</v>
      </c>
      <c r="U39" s="118"/>
      <c r="V39" s="118"/>
      <c r="W39" s="118"/>
      <c r="X39" s="117">
        <v>1</v>
      </c>
      <c r="Y39" s="117">
        <v>2</v>
      </c>
      <c r="Z39" s="118">
        <v>1</v>
      </c>
      <c r="AA39" s="118"/>
      <c r="AB39" s="118"/>
      <c r="AC39" s="118"/>
      <c r="AD39" s="118"/>
      <c r="AE39" s="119">
        <f t="shared" si="16"/>
        <v>1</v>
      </c>
      <c r="AF39" s="119">
        <f t="shared" si="17"/>
        <v>1</v>
      </c>
      <c r="AG39" s="119"/>
      <c r="AH39" s="119"/>
      <c r="AI39" s="119"/>
      <c r="AJ39" s="119"/>
      <c r="AK39" s="119"/>
      <c r="AL39" s="119"/>
      <c r="AM39" s="119"/>
      <c r="AN39" s="119"/>
      <c r="AO39" s="119"/>
      <c r="AP39" s="112"/>
    </row>
    <row r="40" spans="1:42" ht="56.25">
      <c r="A40" s="125"/>
      <c r="B40" s="116" t="s">
        <v>151</v>
      </c>
      <c r="C40" s="117">
        <v>5</v>
      </c>
      <c r="D40" s="117">
        <v>10</v>
      </c>
      <c r="E40" s="119"/>
      <c r="F40" s="119"/>
      <c r="G40" s="119">
        <f t="shared" ref="G40:H40" si="21">X40+AE40+R40+L40</f>
        <v>5</v>
      </c>
      <c r="H40" s="119">
        <f t="shared" si="21"/>
        <v>10</v>
      </c>
      <c r="I40" s="119"/>
      <c r="J40" s="119"/>
      <c r="K40" s="119"/>
      <c r="L40" s="119"/>
      <c r="M40" s="119"/>
      <c r="N40" s="119">
        <v>2</v>
      </c>
      <c r="O40" s="119">
        <v>2</v>
      </c>
      <c r="P40" s="119"/>
      <c r="Q40" s="119"/>
      <c r="R40" s="119">
        <v>2</v>
      </c>
      <c r="S40" s="119">
        <v>4</v>
      </c>
      <c r="T40" s="119">
        <v>1</v>
      </c>
      <c r="U40" s="119">
        <v>2</v>
      </c>
      <c r="V40" s="119"/>
      <c r="W40" s="119"/>
      <c r="X40" s="119">
        <v>2</v>
      </c>
      <c r="Y40" s="119">
        <v>3</v>
      </c>
      <c r="Z40" s="119">
        <v>3</v>
      </c>
      <c r="AA40" s="119"/>
      <c r="AB40" s="119"/>
      <c r="AC40" s="119"/>
      <c r="AD40" s="119"/>
      <c r="AE40" s="119">
        <f t="shared" si="16"/>
        <v>1</v>
      </c>
      <c r="AF40" s="119">
        <f t="shared" si="17"/>
        <v>3</v>
      </c>
      <c r="AG40" s="119"/>
      <c r="AH40" s="119"/>
      <c r="AI40" s="119"/>
      <c r="AJ40" s="119"/>
      <c r="AK40" s="119"/>
      <c r="AL40" s="119"/>
      <c r="AM40" s="119"/>
      <c r="AN40" s="119"/>
      <c r="AO40" s="119"/>
      <c r="AP40" s="112"/>
    </row>
    <row r="41" spans="1:42" ht="56.25">
      <c r="A41" s="125"/>
      <c r="B41" s="116" t="s">
        <v>152</v>
      </c>
      <c r="C41" s="117">
        <v>3</v>
      </c>
      <c r="D41" s="117">
        <v>3</v>
      </c>
      <c r="E41" s="119"/>
      <c r="F41" s="119"/>
      <c r="G41" s="119">
        <f t="shared" ref="G41:H41" si="22">X41+AE41+R41+L41</f>
        <v>3</v>
      </c>
      <c r="H41" s="119">
        <f t="shared" si="22"/>
        <v>3</v>
      </c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>
        <v>1</v>
      </c>
      <c r="U41" s="119"/>
      <c r="V41" s="119"/>
      <c r="W41" s="119"/>
      <c r="X41" s="119">
        <v>1</v>
      </c>
      <c r="Y41" s="119">
        <v>1</v>
      </c>
      <c r="Z41" s="119">
        <v>1</v>
      </c>
      <c r="AA41" s="119">
        <v>1</v>
      </c>
      <c r="AB41" s="119"/>
      <c r="AC41" s="119"/>
      <c r="AD41" s="119"/>
      <c r="AE41" s="119">
        <f t="shared" si="16"/>
        <v>2</v>
      </c>
      <c r="AF41" s="119">
        <f t="shared" si="17"/>
        <v>2</v>
      </c>
      <c r="AG41" s="119"/>
      <c r="AH41" s="119"/>
      <c r="AI41" s="119"/>
      <c r="AJ41" s="119"/>
      <c r="AK41" s="119"/>
      <c r="AL41" s="119"/>
      <c r="AM41" s="119"/>
      <c r="AN41" s="119"/>
      <c r="AO41" s="119"/>
      <c r="AP41" s="112"/>
    </row>
    <row r="42" spans="1:42" ht="56.25">
      <c r="A42" s="125"/>
      <c r="B42" s="116" t="s">
        <v>153</v>
      </c>
      <c r="C42" s="117">
        <v>4</v>
      </c>
      <c r="D42" s="117">
        <v>6</v>
      </c>
      <c r="E42" s="119"/>
      <c r="F42" s="119"/>
      <c r="G42" s="119">
        <f t="shared" ref="G42:H42" si="23">X42+AE42+R42+L42</f>
        <v>4</v>
      </c>
      <c r="H42" s="119">
        <f t="shared" si="23"/>
        <v>6</v>
      </c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>
        <v>2</v>
      </c>
      <c r="U42" s="119">
        <v>1</v>
      </c>
      <c r="V42" s="119"/>
      <c r="W42" s="119"/>
      <c r="X42" s="119">
        <v>2</v>
      </c>
      <c r="Y42" s="119">
        <v>3</v>
      </c>
      <c r="Z42" s="119">
        <v>1</v>
      </c>
      <c r="AA42" s="119">
        <v>2</v>
      </c>
      <c r="AB42" s="119"/>
      <c r="AC42" s="119"/>
      <c r="AD42" s="119"/>
      <c r="AE42" s="119">
        <f t="shared" si="16"/>
        <v>2</v>
      </c>
      <c r="AF42" s="119">
        <f t="shared" si="17"/>
        <v>3</v>
      </c>
      <c r="AG42" s="119"/>
      <c r="AH42" s="119"/>
      <c r="AI42" s="119"/>
      <c r="AJ42" s="119"/>
      <c r="AK42" s="119"/>
      <c r="AL42" s="119"/>
      <c r="AM42" s="119"/>
      <c r="AN42" s="119"/>
      <c r="AO42" s="119"/>
      <c r="AP42" s="112"/>
    </row>
    <row r="43" spans="1:42" ht="56.25">
      <c r="A43" s="125"/>
      <c r="B43" s="116" t="s">
        <v>154</v>
      </c>
      <c r="C43" s="117">
        <v>2</v>
      </c>
      <c r="D43" s="117">
        <v>3</v>
      </c>
      <c r="E43" s="119"/>
      <c r="F43" s="119"/>
      <c r="G43" s="119">
        <f t="shared" ref="G43:H43" si="24">X43+AE43+R43+L43</f>
        <v>2</v>
      </c>
      <c r="H43" s="119">
        <f t="shared" si="24"/>
        <v>3</v>
      </c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>
        <v>1</v>
      </c>
      <c r="AA43" s="119">
        <v>2</v>
      </c>
      <c r="AB43" s="119"/>
      <c r="AC43" s="119"/>
      <c r="AD43" s="119"/>
      <c r="AE43" s="119">
        <f t="shared" si="16"/>
        <v>2</v>
      </c>
      <c r="AF43" s="119">
        <f t="shared" si="17"/>
        <v>3</v>
      </c>
      <c r="AG43" s="119"/>
      <c r="AH43" s="119"/>
      <c r="AI43" s="119"/>
      <c r="AJ43" s="119"/>
      <c r="AK43" s="119"/>
      <c r="AL43" s="119"/>
      <c r="AM43" s="119"/>
      <c r="AN43" s="119"/>
      <c r="AO43" s="119"/>
      <c r="AP43" s="112"/>
    </row>
    <row r="44" spans="1:42" ht="75">
      <c r="A44" s="125"/>
      <c r="B44" s="116" t="s">
        <v>170</v>
      </c>
      <c r="C44" s="117">
        <v>2</v>
      </c>
      <c r="D44" s="117">
        <v>2</v>
      </c>
      <c r="E44" s="126"/>
      <c r="F44" s="126"/>
      <c r="G44" s="119">
        <f t="shared" ref="G44:H44" si="25">X44+AE44+R44+L44</f>
        <v>2</v>
      </c>
      <c r="H44" s="119">
        <f t="shared" si="25"/>
        <v>2</v>
      </c>
      <c r="I44" s="126"/>
      <c r="J44" s="126"/>
      <c r="K44" s="126"/>
      <c r="L44" s="126"/>
      <c r="M44" s="126"/>
      <c r="N44" s="126">
        <v>1</v>
      </c>
      <c r="O44" s="126"/>
      <c r="P44" s="126"/>
      <c r="Q44" s="126"/>
      <c r="R44" s="126">
        <v>1</v>
      </c>
      <c r="S44" s="126">
        <v>1</v>
      </c>
      <c r="T44" s="126">
        <v>1</v>
      </c>
      <c r="U44" s="126"/>
      <c r="V44" s="126"/>
      <c r="W44" s="126"/>
      <c r="X44" s="126">
        <v>1</v>
      </c>
      <c r="Y44" s="117">
        <v>1</v>
      </c>
      <c r="Z44" s="126"/>
      <c r="AA44" s="126"/>
      <c r="AB44" s="126"/>
      <c r="AC44" s="126"/>
      <c r="AD44" s="126"/>
      <c r="AE44" s="119">
        <f t="shared" si="16"/>
        <v>0</v>
      </c>
      <c r="AF44" s="119">
        <f t="shared" si="17"/>
        <v>0</v>
      </c>
      <c r="AG44" s="126"/>
      <c r="AH44" s="126"/>
      <c r="AI44" s="126"/>
      <c r="AJ44" s="126"/>
      <c r="AK44" s="126"/>
      <c r="AL44" s="126"/>
      <c r="AM44" s="126"/>
      <c r="AN44" s="126"/>
      <c r="AO44" s="126"/>
      <c r="AP44" s="86"/>
    </row>
    <row r="45" spans="1:42" ht="56.25">
      <c r="A45" s="125"/>
      <c r="B45" s="116" t="s">
        <v>156</v>
      </c>
      <c r="C45" s="117">
        <v>6</v>
      </c>
      <c r="D45" s="117">
        <v>8</v>
      </c>
      <c r="E45" s="119"/>
      <c r="F45" s="119"/>
      <c r="G45" s="119">
        <f t="shared" ref="G45:H45" si="26">X45+AE45+R45+L45</f>
        <v>6</v>
      </c>
      <c r="H45" s="119">
        <f t="shared" si="26"/>
        <v>8</v>
      </c>
      <c r="I45" s="119">
        <v>1</v>
      </c>
      <c r="J45" s="119"/>
      <c r="K45" s="119"/>
      <c r="L45" s="119">
        <v>1</v>
      </c>
      <c r="M45" s="119">
        <v>1</v>
      </c>
      <c r="N45" s="119">
        <v>1</v>
      </c>
      <c r="O45" s="119">
        <v>2</v>
      </c>
      <c r="P45" s="119">
        <v>1</v>
      </c>
      <c r="Q45" s="119"/>
      <c r="R45" s="119">
        <v>3</v>
      </c>
      <c r="S45" s="119">
        <v>4</v>
      </c>
      <c r="T45" s="119"/>
      <c r="U45" s="119"/>
      <c r="V45" s="119"/>
      <c r="W45" s="119"/>
      <c r="X45" s="119"/>
      <c r="Y45" s="119"/>
      <c r="Z45" s="119">
        <v>1</v>
      </c>
      <c r="AA45" s="119">
        <v>2</v>
      </c>
      <c r="AB45" s="119"/>
      <c r="AC45" s="119"/>
      <c r="AD45" s="119"/>
      <c r="AE45" s="119">
        <f t="shared" si="16"/>
        <v>2</v>
      </c>
      <c r="AF45" s="119">
        <f t="shared" si="17"/>
        <v>3</v>
      </c>
      <c r="AG45" s="119"/>
      <c r="AH45" s="119"/>
      <c r="AI45" s="119"/>
      <c r="AJ45" s="119"/>
      <c r="AK45" s="119"/>
      <c r="AL45" s="119"/>
      <c r="AM45" s="119"/>
      <c r="AN45" s="119"/>
      <c r="AO45" s="119"/>
      <c r="AP45" s="112"/>
    </row>
    <row r="46" spans="1:42" ht="56.25">
      <c r="A46" s="125"/>
      <c r="B46" s="116" t="s">
        <v>157</v>
      </c>
      <c r="C46" s="117">
        <v>3</v>
      </c>
      <c r="D46" s="117">
        <v>6</v>
      </c>
      <c r="E46" s="119"/>
      <c r="F46" s="119"/>
      <c r="G46" s="119">
        <f t="shared" ref="G46:H46" si="27">X46+AE46+R46+L46</f>
        <v>3</v>
      </c>
      <c r="H46" s="119">
        <f t="shared" si="27"/>
        <v>6</v>
      </c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>
        <v>1</v>
      </c>
      <c r="U46" s="119"/>
      <c r="V46" s="119"/>
      <c r="W46" s="119"/>
      <c r="X46" s="119">
        <v>1</v>
      </c>
      <c r="Y46" s="119">
        <v>1</v>
      </c>
      <c r="Z46" s="119">
        <v>4</v>
      </c>
      <c r="AA46" s="119"/>
      <c r="AB46" s="119">
        <v>1</v>
      </c>
      <c r="AC46" s="119"/>
      <c r="AD46" s="119"/>
      <c r="AE46" s="119">
        <f t="shared" si="16"/>
        <v>2</v>
      </c>
      <c r="AF46" s="119">
        <f t="shared" si="17"/>
        <v>5</v>
      </c>
      <c r="AG46" s="119"/>
      <c r="AH46" s="119"/>
      <c r="AI46" s="119"/>
      <c r="AJ46" s="119"/>
      <c r="AK46" s="119"/>
      <c r="AL46" s="119"/>
      <c r="AM46" s="119"/>
      <c r="AN46" s="119"/>
      <c r="AO46" s="119"/>
      <c r="AP46" s="112"/>
    </row>
    <row r="47" spans="1:42" ht="75">
      <c r="A47" s="125"/>
      <c r="B47" s="116" t="s">
        <v>158</v>
      </c>
      <c r="C47" s="117">
        <v>0</v>
      </c>
      <c r="D47" s="117">
        <v>0</v>
      </c>
      <c r="E47" s="119"/>
      <c r="F47" s="119"/>
      <c r="G47" s="119">
        <v>0</v>
      </c>
      <c r="H47" s="119">
        <v>0</v>
      </c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>
        <v>0</v>
      </c>
      <c r="Y47" s="119">
        <v>0</v>
      </c>
      <c r="Z47" s="119"/>
      <c r="AA47" s="119"/>
      <c r="AB47" s="119"/>
      <c r="AC47" s="119"/>
      <c r="AD47" s="119"/>
      <c r="AE47" s="119">
        <f t="shared" si="16"/>
        <v>0</v>
      </c>
      <c r="AF47" s="119">
        <f t="shared" si="17"/>
        <v>0</v>
      </c>
      <c r="AG47" s="119"/>
      <c r="AH47" s="119"/>
      <c r="AI47" s="119"/>
      <c r="AJ47" s="119"/>
      <c r="AK47" s="119"/>
      <c r="AL47" s="119"/>
      <c r="AM47" s="119"/>
      <c r="AN47" s="119"/>
      <c r="AO47" s="119"/>
      <c r="AP47" s="112"/>
    </row>
    <row r="48" spans="1:42" ht="56.25">
      <c r="A48" s="125"/>
      <c r="B48" s="127" t="s">
        <v>171</v>
      </c>
      <c r="C48" s="117">
        <v>1</v>
      </c>
      <c r="D48" s="117">
        <v>1</v>
      </c>
      <c r="E48" s="119"/>
      <c r="F48" s="119"/>
      <c r="G48" s="119">
        <v>1</v>
      </c>
      <c r="H48" s="119">
        <v>1</v>
      </c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>
        <v>1</v>
      </c>
      <c r="AA48" s="119"/>
      <c r="AB48" s="119"/>
      <c r="AC48" s="119"/>
      <c r="AD48" s="119"/>
      <c r="AE48" s="119">
        <f t="shared" si="16"/>
        <v>1</v>
      </c>
      <c r="AF48" s="119">
        <f t="shared" si="17"/>
        <v>1</v>
      </c>
      <c r="AG48" s="119"/>
      <c r="AH48" s="119"/>
      <c r="AI48" s="119"/>
      <c r="AJ48" s="119"/>
      <c r="AK48" s="119"/>
      <c r="AL48" s="119"/>
      <c r="AM48" s="119"/>
      <c r="AN48" s="119"/>
      <c r="AO48" s="119"/>
      <c r="AP48" s="112"/>
    </row>
    <row r="49" spans="1:42" ht="93.75">
      <c r="A49" s="125"/>
      <c r="B49" s="116" t="s">
        <v>172</v>
      </c>
      <c r="C49" s="117">
        <v>3</v>
      </c>
      <c r="D49" s="117">
        <v>3</v>
      </c>
      <c r="E49" s="126"/>
      <c r="F49" s="126"/>
      <c r="G49" s="119">
        <f t="shared" ref="G49:H49" si="28">X49+AE49+R49+L49</f>
        <v>3</v>
      </c>
      <c r="H49" s="119">
        <f t="shared" si="28"/>
        <v>3</v>
      </c>
      <c r="I49" s="126">
        <v>1</v>
      </c>
      <c r="J49" s="126"/>
      <c r="K49" s="126"/>
      <c r="L49" s="126">
        <v>1</v>
      </c>
      <c r="M49" s="126">
        <v>1</v>
      </c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>
        <v>1</v>
      </c>
      <c r="AA49" s="126">
        <v>1</v>
      </c>
      <c r="AB49" s="126"/>
      <c r="AC49" s="126"/>
      <c r="AD49" s="126"/>
      <c r="AE49" s="119">
        <f t="shared" si="16"/>
        <v>2</v>
      </c>
      <c r="AF49" s="119">
        <f t="shared" si="17"/>
        <v>2</v>
      </c>
      <c r="AG49" s="126"/>
      <c r="AH49" s="126"/>
      <c r="AI49" s="126"/>
      <c r="AJ49" s="126"/>
      <c r="AK49" s="126"/>
      <c r="AL49" s="126"/>
      <c r="AM49" s="126"/>
      <c r="AN49" s="126"/>
      <c r="AO49" s="126"/>
      <c r="AP49" s="112"/>
    </row>
    <row r="50" spans="1:42" ht="75">
      <c r="A50" s="125"/>
      <c r="B50" s="116" t="s">
        <v>162</v>
      </c>
      <c r="C50" s="117">
        <v>0</v>
      </c>
      <c r="D50" s="117">
        <v>0</v>
      </c>
      <c r="E50" s="119"/>
      <c r="F50" s="119"/>
      <c r="G50" s="119">
        <f t="shared" ref="G50:H50" si="29">X50+AE50+R50+L50</f>
        <v>0</v>
      </c>
      <c r="H50" s="119">
        <f t="shared" si="29"/>
        <v>0</v>
      </c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2"/>
    </row>
    <row r="51" spans="1:42" ht="93.75">
      <c r="A51" s="125"/>
      <c r="B51" s="116" t="s">
        <v>163</v>
      </c>
      <c r="C51" s="117">
        <v>0</v>
      </c>
      <c r="D51" s="117">
        <v>0</v>
      </c>
      <c r="E51" s="119"/>
      <c r="F51" s="119"/>
      <c r="G51" s="119">
        <f t="shared" ref="G51:H51" si="30">X51+AE51+R51+L51</f>
        <v>0</v>
      </c>
      <c r="H51" s="119">
        <f t="shared" si="30"/>
        <v>0</v>
      </c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2"/>
    </row>
    <row r="52" spans="1:42" ht="112.5">
      <c r="A52" s="125"/>
      <c r="B52" s="116" t="s">
        <v>164</v>
      </c>
      <c r="C52" s="117">
        <v>1</v>
      </c>
      <c r="D52" s="117">
        <v>1</v>
      </c>
      <c r="E52" s="119"/>
      <c r="F52" s="119"/>
      <c r="G52" s="119">
        <f t="shared" ref="G52:H52" si="31">X52+AE52+R52+L52</f>
        <v>0</v>
      </c>
      <c r="H52" s="119">
        <f t="shared" si="31"/>
        <v>0</v>
      </c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>
        <v>1</v>
      </c>
      <c r="AH52" s="119"/>
      <c r="AI52" s="119"/>
      <c r="AJ52" s="119"/>
      <c r="AK52" s="119"/>
      <c r="AL52" s="119"/>
      <c r="AM52" s="119">
        <v>1</v>
      </c>
      <c r="AN52" s="119"/>
      <c r="AO52" s="119"/>
      <c r="AP52" s="112"/>
    </row>
    <row r="53" spans="1:42" ht="112.5">
      <c r="A53" s="125"/>
      <c r="B53" s="116" t="s">
        <v>165</v>
      </c>
      <c r="C53" s="117">
        <v>1</v>
      </c>
      <c r="D53" s="117">
        <v>20</v>
      </c>
      <c r="E53" s="119"/>
      <c r="F53" s="119"/>
      <c r="G53" s="119">
        <f t="shared" ref="G53:H53" si="32">X53+AE53+R53+L53</f>
        <v>0</v>
      </c>
      <c r="H53" s="119">
        <f t="shared" si="32"/>
        <v>0</v>
      </c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2"/>
    </row>
    <row r="54" spans="1:42" ht="18.75">
      <c r="A54" s="125"/>
      <c r="B54" s="123" t="s">
        <v>166</v>
      </c>
      <c r="C54" s="124">
        <f t="shared" ref="C54:F54" si="33">SUM(C36:C53)</f>
        <v>44</v>
      </c>
      <c r="D54" s="124">
        <f t="shared" si="33"/>
        <v>80</v>
      </c>
      <c r="E54" s="124">
        <f t="shared" si="33"/>
        <v>0</v>
      </c>
      <c r="F54" s="124">
        <f t="shared" si="33"/>
        <v>0</v>
      </c>
      <c r="G54" s="111">
        <f t="shared" ref="G54:H54" si="34">X54+AE54+R54+L54</f>
        <v>42</v>
      </c>
      <c r="H54" s="111">
        <f t="shared" si="34"/>
        <v>59</v>
      </c>
      <c r="I54" s="124">
        <f t="shared" ref="I54:AO54" si="35">SUM(I36:I53)</f>
        <v>4</v>
      </c>
      <c r="J54" s="124">
        <f t="shared" si="35"/>
        <v>0</v>
      </c>
      <c r="K54" s="124">
        <f t="shared" si="35"/>
        <v>0</v>
      </c>
      <c r="L54" s="124">
        <f t="shared" si="35"/>
        <v>3</v>
      </c>
      <c r="M54" s="124">
        <f t="shared" si="35"/>
        <v>4</v>
      </c>
      <c r="N54" s="124">
        <f t="shared" si="35"/>
        <v>7</v>
      </c>
      <c r="O54" s="124">
        <f t="shared" si="35"/>
        <v>5</v>
      </c>
      <c r="P54" s="124">
        <f t="shared" si="35"/>
        <v>1</v>
      </c>
      <c r="Q54" s="124">
        <f t="shared" si="35"/>
        <v>0</v>
      </c>
      <c r="R54" s="124">
        <f t="shared" si="35"/>
        <v>10</v>
      </c>
      <c r="S54" s="124">
        <f t="shared" si="35"/>
        <v>13</v>
      </c>
      <c r="T54" s="124">
        <f t="shared" si="35"/>
        <v>9</v>
      </c>
      <c r="U54" s="124">
        <f t="shared" si="35"/>
        <v>3</v>
      </c>
      <c r="V54" s="124">
        <f t="shared" si="35"/>
        <v>0</v>
      </c>
      <c r="W54" s="124">
        <f t="shared" si="35"/>
        <v>0</v>
      </c>
      <c r="X54" s="124">
        <f t="shared" si="35"/>
        <v>9</v>
      </c>
      <c r="Y54" s="124">
        <f t="shared" si="35"/>
        <v>12</v>
      </c>
      <c r="Z54" s="124">
        <f t="shared" si="35"/>
        <v>17</v>
      </c>
      <c r="AA54" s="124">
        <f t="shared" si="35"/>
        <v>11</v>
      </c>
      <c r="AB54" s="124">
        <f t="shared" si="35"/>
        <v>2</v>
      </c>
      <c r="AC54" s="124">
        <f t="shared" si="35"/>
        <v>0</v>
      </c>
      <c r="AD54" s="124">
        <f t="shared" si="35"/>
        <v>0</v>
      </c>
      <c r="AE54" s="124">
        <f t="shared" si="35"/>
        <v>20</v>
      </c>
      <c r="AF54" s="124">
        <f t="shared" si="35"/>
        <v>30</v>
      </c>
      <c r="AG54" s="124">
        <f t="shared" si="35"/>
        <v>1</v>
      </c>
      <c r="AH54" s="124">
        <f t="shared" si="35"/>
        <v>0</v>
      </c>
      <c r="AI54" s="124">
        <f t="shared" si="35"/>
        <v>0</v>
      </c>
      <c r="AJ54" s="124">
        <f t="shared" si="35"/>
        <v>0</v>
      </c>
      <c r="AK54" s="124">
        <f t="shared" si="35"/>
        <v>0</v>
      </c>
      <c r="AL54" s="124">
        <f t="shared" si="35"/>
        <v>0</v>
      </c>
      <c r="AM54" s="124">
        <f t="shared" si="35"/>
        <v>1</v>
      </c>
      <c r="AN54" s="124">
        <f t="shared" si="35"/>
        <v>0</v>
      </c>
      <c r="AO54" s="124">
        <f t="shared" si="35"/>
        <v>0</v>
      </c>
      <c r="AP54" s="112"/>
    </row>
    <row r="55" spans="1:42" ht="18.75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ht="18.75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ht="18.75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ht="18.75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ht="18.75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ht="18.75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ht="18.75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ht="18.75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ht="18.75">
      <c r="A63" s="112"/>
      <c r="B63" s="171" t="s">
        <v>54</v>
      </c>
      <c r="C63" s="143"/>
      <c r="D63" s="143"/>
      <c r="E63" s="143"/>
      <c r="F63" s="143"/>
      <c r="G63" s="143"/>
      <c r="H63" s="143"/>
      <c r="I63" s="143"/>
      <c r="J63" s="143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75" t="s">
        <v>55</v>
      </c>
      <c r="Z63" s="143"/>
      <c r="AA63" s="143"/>
      <c r="AB63" s="143"/>
      <c r="AC63" s="143"/>
      <c r="AD63" s="143"/>
      <c r="AE63" s="143"/>
      <c r="AF63" s="143"/>
      <c r="AG63" s="143"/>
      <c r="AH63" s="143"/>
      <c r="AI63" s="143"/>
      <c r="AJ63" s="143"/>
      <c r="AK63" s="143"/>
      <c r="AL63" s="143"/>
      <c r="AM63" s="143"/>
      <c r="AN63" s="143"/>
      <c r="AO63" s="143"/>
      <c r="AP63" s="112"/>
    </row>
    <row r="64" spans="1:42" ht="18.75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 ht="18.75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 ht="18.7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ht="18.75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ht="18.75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ht="18.75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ht="15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</row>
  </sheetData>
  <mergeCells count="22">
    <mergeCell ref="C5:AM5"/>
    <mergeCell ref="C6:AJ6"/>
    <mergeCell ref="C7:AI7"/>
    <mergeCell ref="A9:A11"/>
    <mergeCell ref="B9:B12"/>
    <mergeCell ref="C9:F10"/>
    <mergeCell ref="G9:AO9"/>
    <mergeCell ref="AN11:AO11"/>
    <mergeCell ref="G10:AM10"/>
    <mergeCell ref="AN10:AO10"/>
    <mergeCell ref="B63:J63"/>
    <mergeCell ref="H11:H12"/>
    <mergeCell ref="I11:M11"/>
    <mergeCell ref="N11:S11"/>
    <mergeCell ref="T11:Y11"/>
    <mergeCell ref="Y63:AO63"/>
    <mergeCell ref="C11:C12"/>
    <mergeCell ref="D11:D12"/>
    <mergeCell ref="E11:F11"/>
    <mergeCell ref="G11:G12"/>
    <mergeCell ref="Z11:AF11"/>
    <mergeCell ref="AG11:AM11"/>
  </mergeCells>
  <printOptions horizontalCentered="1" gridLines="1"/>
  <pageMargins left="0.25" right="0.25" top="0.75" bottom="0.75" header="0" footer="0"/>
  <pageSetup paperSize="9" scale="27" fitToHeight="0" pageOrder="overThenDown" orientation="landscape" cellComments="atEn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fitToPage="1"/>
  </sheetPr>
  <dimension ref="A2:AC35"/>
  <sheetViews>
    <sheetView showGridLines="0" topLeftCell="P1" workbookViewId="0">
      <selection activeCell="W5" sqref="W5:Z5"/>
    </sheetView>
  </sheetViews>
  <sheetFormatPr defaultColWidth="12.5703125" defaultRowHeight="15.75" customHeight="1"/>
  <cols>
    <col min="12" max="12" width="14.5703125" customWidth="1"/>
  </cols>
  <sheetData>
    <row r="2" spans="1:29" ht="15.75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ht="18.7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185" t="s">
        <v>173</v>
      </c>
      <c r="X3" s="143"/>
      <c r="Y3" s="143"/>
      <c r="Z3" s="143"/>
      <c r="AA3" s="63"/>
      <c r="AB3" s="63"/>
      <c r="AC3" s="63"/>
    </row>
    <row r="4" spans="1:29" ht="18.7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185" t="s">
        <v>1</v>
      </c>
      <c r="X4" s="143"/>
      <c r="Y4" s="143"/>
      <c r="Z4" s="143"/>
      <c r="AA4" s="143"/>
      <c r="AB4" s="143"/>
      <c r="AC4" s="63"/>
    </row>
    <row r="5" spans="1:29" ht="18.75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185" t="s">
        <v>227</v>
      </c>
      <c r="X5" s="143"/>
      <c r="Y5" s="143"/>
      <c r="Z5" s="143"/>
      <c r="AA5" s="63"/>
      <c r="AB5" s="63"/>
      <c r="AC5" s="63"/>
    </row>
    <row r="6" spans="1:29" ht="18.75">
      <c r="A6" s="186" t="s">
        <v>174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63"/>
      <c r="AB6" s="63"/>
      <c r="AC6" s="63"/>
    </row>
    <row r="7" spans="1:29" ht="18.75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</row>
    <row r="8" spans="1:29" ht="18.75">
      <c r="A8" s="63"/>
      <c r="B8" s="187" t="s">
        <v>175</v>
      </c>
      <c r="C8" s="163"/>
      <c r="D8" s="163"/>
      <c r="E8" s="163"/>
      <c r="F8" s="164"/>
      <c r="G8" s="188" t="s">
        <v>176</v>
      </c>
      <c r="H8" s="163"/>
      <c r="I8" s="163"/>
      <c r="J8" s="163"/>
      <c r="K8" s="164"/>
      <c r="L8" s="188" t="s">
        <v>177</v>
      </c>
      <c r="M8" s="163"/>
      <c r="N8" s="163"/>
      <c r="O8" s="163"/>
      <c r="P8" s="164"/>
      <c r="Q8" s="188" t="s">
        <v>178</v>
      </c>
      <c r="R8" s="163"/>
      <c r="S8" s="163"/>
      <c r="T8" s="163"/>
      <c r="U8" s="164"/>
      <c r="V8" s="188" t="s">
        <v>179</v>
      </c>
      <c r="W8" s="163"/>
      <c r="X8" s="163"/>
      <c r="Y8" s="163"/>
      <c r="Z8" s="164"/>
      <c r="AA8" s="189" t="s">
        <v>180</v>
      </c>
      <c r="AB8" s="190"/>
      <c r="AC8" s="63"/>
    </row>
    <row r="9" spans="1:29" ht="37.5">
      <c r="A9" s="63"/>
      <c r="B9" s="131" t="s">
        <v>181</v>
      </c>
      <c r="C9" s="132" t="s">
        <v>133</v>
      </c>
      <c r="D9" s="132" t="s">
        <v>182</v>
      </c>
      <c r="E9" s="132" t="s">
        <v>124</v>
      </c>
      <c r="F9" s="132" t="s">
        <v>125</v>
      </c>
      <c r="G9" s="132" t="s">
        <v>181</v>
      </c>
      <c r="H9" s="132" t="s">
        <v>133</v>
      </c>
      <c r="I9" s="132" t="s">
        <v>182</v>
      </c>
      <c r="J9" s="132" t="s">
        <v>124</v>
      </c>
      <c r="K9" s="132" t="s">
        <v>125</v>
      </c>
      <c r="L9" s="132" t="s">
        <v>181</v>
      </c>
      <c r="M9" s="132" t="s">
        <v>133</v>
      </c>
      <c r="N9" s="132" t="s">
        <v>182</v>
      </c>
      <c r="O9" s="132" t="s">
        <v>124</v>
      </c>
      <c r="P9" s="132" t="s">
        <v>125</v>
      </c>
      <c r="Q9" s="132" t="s">
        <v>181</v>
      </c>
      <c r="R9" s="132" t="s">
        <v>133</v>
      </c>
      <c r="S9" s="132" t="s">
        <v>182</v>
      </c>
      <c r="T9" s="132" t="s">
        <v>124</v>
      </c>
      <c r="U9" s="132" t="s">
        <v>125</v>
      </c>
      <c r="V9" s="132" t="s">
        <v>181</v>
      </c>
      <c r="W9" s="132" t="s">
        <v>133</v>
      </c>
      <c r="X9" s="132" t="s">
        <v>182</v>
      </c>
      <c r="Y9" s="132" t="s">
        <v>124</v>
      </c>
      <c r="Z9" s="132" t="s">
        <v>125</v>
      </c>
      <c r="AA9" s="133" t="s">
        <v>183</v>
      </c>
      <c r="AB9" s="133" t="s">
        <v>184</v>
      </c>
      <c r="AC9" s="63"/>
    </row>
    <row r="10" spans="1:29" ht="56.25">
      <c r="A10" s="63"/>
      <c r="B10" s="134" t="s">
        <v>185</v>
      </c>
      <c r="C10" s="135">
        <v>2</v>
      </c>
      <c r="D10" s="135">
        <v>30</v>
      </c>
      <c r="E10" s="193">
        <v>7</v>
      </c>
      <c r="F10" s="193">
        <v>105</v>
      </c>
      <c r="G10" s="136" t="s">
        <v>186</v>
      </c>
      <c r="H10" s="135">
        <v>2</v>
      </c>
      <c r="I10" s="135">
        <v>30</v>
      </c>
      <c r="J10" s="193">
        <v>20</v>
      </c>
      <c r="K10" s="193">
        <v>276</v>
      </c>
      <c r="L10" s="136" t="s">
        <v>187</v>
      </c>
      <c r="M10" s="135">
        <v>7</v>
      </c>
      <c r="N10" s="135">
        <v>86</v>
      </c>
      <c r="O10" s="193">
        <v>49</v>
      </c>
      <c r="P10" s="193">
        <v>675</v>
      </c>
      <c r="Q10" s="137" t="s">
        <v>188</v>
      </c>
      <c r="R10" s="135">
        <v>2</v>
      </c>
      <c r="S10" s="135">
        <v>30</v>
      </c>
      <c r="T10" s="193">
        <v>16</v>
      </c>
      <c r="U10" s="193">
        <v>240</v>
      </c>
      <c r="V10" s="136" t="s">
        <v>189</v>
      </c>
      <c r="W10" s="135">
        <v>4</v>
      </c>
      <c r="X10" s="135">
        <v>60</v>
      </c>
      <c r="Y10" s="193">
        <v>6</v>
      </c>
      <c r="Z10" s="193">
        <v>90</v>
      </c>
      <c r="AA10" s="191">
        <v>98</v>
      </c>
      <c r="AB10" s="191">
        <v>1386</v>
      </c>
      <c r="AC10" s="63"/>
    </row>
    <row r="11" spans="1:29" ht="56.25">
      <c r="A11" s="63"/>
      <c r="B11" s="134" t="s">
        <v>190</v>
      </c>
      <c r="C11" s="135">
        <v>2</v>
      </c>
      <c r="D11" s="135">
        <v>30</v>
      </c>
      <c r="E11" s="179"/>
      <c r="F11" s="179"/>
      <c r="G11" s="136" t="s">
        <v>191</v>
      </c>
      <c r="H11" s="135">
        <v>3</v>
      </c>
      <c r="I11" s="135">
        <v>45</v>
      </c>
      <c r="J11" s="179"/>
      <c r="K11" s="179"/>
      <c r="L11" s="136" t="s">
        <v>192</v>
      </c>
      <c r="M11" s="135">
        <v>8</v>
      </c>
      <c r="N11" s="135">
        <v>99</v>
      </c>
      <c r="O11" s="179"/>
      <c r="P11" s="179"/>
      <c r="Q11" s="137" t="s">
        <v>193</v>
      </c>
      <c r="R11" s="135">
        <v>2</v>
      </c>
      <c r="S11" s="135">
        <v>30</v>
      </c>
      <c r="T11" s="179"/>
      <c r="U11" s="179"/>
      <c r="V11" s="136" t="s">
        <v>194</v>
      </c>
      <c r="W11" s="135">
        <v>2</v>
      </c>
      <c r="X11" s="135">
        <v>30</v>
      </c>
      <c r="Y11" s="179"/>
      <c r="Z11" s="179"/>
      <c r="AA11" s="179"/>
      <c r="AB11" s="179"/>
      <c r="AC11" s="63"/>
    </row>
    <row r="12" spans="1:29" ht="93.75">
      <c r="A12" s="63"/>
      <c r="B12" s="134" t="s">
        <v>195</v>
      </c>
      <c r="C12" s="135">
        <v>1</v>
      </c>
      <c r="D12" s="135">
        <v>15</v>
      </c>
      <c r="E12" s="179"/>
      <c r="F12" s="179"/>
      <c r="G12" s="136" t="s">
        <v>196</v>
      </c>
      <c r="H12" s="135">
        <v>2</v>
      </c>
      <c r="I12" s="135">
        <v>30</v>
      </c>
      <c r="J12" s="179"/>
      <c r="K12" s="179"/>
      <c r="L12" s="136" t="s">
        <v>197</v>
      </c>
      <c r="M12" s="135">
        <v>2</v>
      </c>
      <c r="N12" s="135">
        <v>32</v>
      </c>
      <c r="O12" s="179"/>
      <c r="P12" s="179"/>
      <c r="Q12" s="137" t="s">
        <v>198</v>
      </c>
      <c r="R12" s="135">
        <v>2</v>
      </c>
      <c r="S12" s="135">
        <v>30</v>
      </c>
      <c r="T12" s="179"/>
      <c r="U12" s="179"/>
      <c r="V12" s="138"/>
      <c r="W12" s="138"/>
      <c r="X12" s="138"/>
      <c r="Y12" s="179"/>
      <c r="Z12" s="179"/>
      <c r="AA12" s="179"/>
      <c r="AB12" s="179"/>
      <c r="AC12" s="63"/>
    </row>
    <row r="13" spans="1:29" ht="45.75" customHeight="1">
      <c r="A13" s="63"/>
      <c r="B13" s="134" t="s">
        <v>199</v>
      </c>
      <c r="C13" s="135">
        <v>2</v>
      </c>
      <c r="D13" s="135">
        <v>30</v>
      </c>
      <c r="E13" s="179"/>
      <c r="F13" s="179"/>
      <c r="G13" s="136" t="s">
        <v>200</v>
      </c>
      <c r="H13" s="135">
        <v>3</v>
      </c>
      <c r="I13" s="135">
        <v>36</v>
      </c>
      <c r="J13" s="179"/>
      <c r="K13" s="179"/>
      <c r="L13" s="136" t="s">
        <v>201</v>
      </c>
      <c r="M13" s="135">
        <v>5</v>
      </c>
      <c r="N13" s="135">
        <v>80</v>
      </c>
      <c r="O13" s="179"/>
      <c r="P13" s="179"/>
      <c r="Q13" s="137" t="s">
        <v>202</v>
      </c>
      <c r="R13" s="135">
        <v>1</v>
      </c>
      <c r="S13" s="135">
        <v>15</v>
      </c>
      <c r="T13" s="179"/>
      <c r="U13" s="179"/>
      <c r="V13" s="138"/>
      <c r="W13" s="138"/>
      <c r="X13" s="138"/>
      <c r="Y13" s="179"/>
      <c r="Z13" s="179"/>
      <c r="AA13" s="179"/>
      <c r="AB13" s="179"/>
      <c r="AC13" s="63"/>
    </row>
    <row r="14" spans="1:29" ht="93.75">
      <c r="A14" s="63"/>
      <c r="B14" s="139"/>
      <c r="C14" s="138"/>
      <c r="D14" s="138"/>
      <c r="E14" s="179"/>
      <c r="F14" s="179"/>
      <c r="G14" s="136" t="s">
        <v>203</v>
      </c>
      <c r="H14" s="135">
        <v>2</v>
      </c>
      <c r="I14" s="135">
        <v>30</v>
      </c>
      <c r="J14" s="179"/>
      <c r="K14" s="179"/>
      <c r="L14" s="136" t="s">
        <v>204</v>
      </c>
      <c r="M14" s="135">
        <v>2</v>
      </c>
      <c r="N14" s="135">
        <v>24</v>
      </c>
      <c r="O14" s="179"/>
      <c r="P14" s="179"/>
      <c r="Q14" s="137" t="s">
        <v>205</v>
      </c>
      <c r="R14" s="135">
        <v>2</v>
      </c>
      <c r="S14" s="135">
        <v>30</v>
      </c>
      <c r="T14" s="179"/>
      <c r="U14" s="179"/>
      <c r="V14" s="138"/>
      <c r="W14" s="138"/>
      <c r="X14" s="138"/>
      <c r="Y14" s="179"/>
      <c r="Z14" s="179"/>
      <c r="AA14" s="179"/>
      <c r="AB14" s="179"/>
      <c r="AC14" s="63"/>
    </row>
    <row r="15" spans="1:29" ht="93.75">
      <c r="A15" s="63"/>
      <c r="B15" s="139"/>
      <c r="C15" s="138"/>
      <c r="D15" s="138"/>
      <c r="E15" s="179"/>
      <c r="F15" s="179"/>
      <c r="G15" s="136" t="s">
        <v>206</v>
      </c>
      <c r="H15" s="135">
        <v>3</v>
      </c>
      <c r="I15" s="135">
        <v>45</v>
      </c>
      <c r="J15" s="179"/>
      <c r="K15" s="179"/>
      <c r="L15" s="136" t="s">
        <v>207</v>
      </c>
      <c r="M15" s="135">
        <v>2</v>
      </c>
      <c r="N15" s="135">
        <v>24</v>
      </c>
      <c r="O15" s="179"/>
      <c r="P15" s="179"/>
      <c r="Q15" s="137" t="s">
        <v>208</v>
      </c>
      <c r="R15" s="135">
        <v>1</v>
      </c>
      <c r="S15" s="135">
        <v>15</v>
      </c>
      <c r="T15" s="179"/>
      <c r="U15" s="179"/>
      <c r="V15" s="138"/>
      <c r="W15" s="138"/>
      <c r="X15" s="138"/>
      <c r="Y15" s="179"/>
      <c r="Z15" s="179"/>
      <c r="AA15" s="179"/>
      <c r="AB15" s="179"/>
      <c r="AC15" s="63"/>
    </row>
    <row r="16" spans="1:29" ht="75">
      <c r="A16" s="63"/>
      <c r="B16" s="139"/>
      <c r="C16" s="138"/>
      <c r="D16" s="138"/>
      <c r="E16" s="179"/>
      <c r="F16" s="179"/>
      <c r="G16" s="136" t="s">
        <v>209</v>
      </c>
      <c r="H16" s="135">
        <v>3</v>
      </c>
      <c r="I16" s="135">
        <v>30</v>
      </c>
      <c r="J16" s="179"/>
      <c r="K16" s="179"/>
      <c r="L16" s="136" t="s">
        <v>210</v>
      </c>
      <c r="M16" s="135">
        <v>1</v>
      </c>
      <c r="N16" s="135">
        <v>15</v>
      </c>
      <c r="O16" s="179"/>
      <c r="P16" s="179"/>
      <c r="Q16" s="137" t="s">
        <v>211</v>
      </c>
      <c r="R16" s="135">
        <v>1</v>
      </c>
      <c r="S16" s="135">
        <v>15</v>
      </c>
      <c r="T16" s="179"/>
      <c r="U16" s="179"/>
      <c r="V16" s="138"/>
      <c r="W16" s="138"/>
      <c r="X16" s="138"/>
      <c r="Y16" s="179"/>
      <c r="Z16" s="179"/>
      <c r="AA16" s="179"/>
      <c r="AB16" s="179"/>
      <c r="AC16" s="63"/>
    </row>
    <row r="17" spans="1:29" ht="75">
      <c r="A17" s="63"/>
      <c r="B17" s="139"/>
      <c r="C17" s="138"/>
      <c r="D17" s="138"/>
      <c r="E17" s="179"/>
      <c r="F17" s="179"/>
      <c r="G17" s="136" t="s">
        <v>212</v>
      </c>
      <c r="H17" s="135">
        <v>2</v>
      </c>
      <c r="I17" s="135">
        <v>30</v>
      </c>
      <c r="J17" s="179"/>
      <c r="K17" s="179"/>
      <c r="L17" s="136" t="s">
        <v>213</v>
      </c>
      <c r="M17" s="135">
        <v>2</v>
      </c>
      <c r="N17" s="135">
        <v>30</v>
      </c>
      <c r="O17" s="179"/>
      <c r="P17" s="179"/>
      <c r="Q17" s="137" t="s">
        <v>214</v>
      </c>
      <c r="R17" s="135">
        <v>1</v>
      </c>
      <c r="S17" s="135">
        <v>15</v>
      </c>
      <c r="T17" s="179"/>
      <c r="U17" s="179"/>
      <c r="V17" s="138"/>
      <c r="W17" s="138"/>
      <c r="X17" s="138"/>
      <c r="Y17" s="179"/>
      <c r="Z17" s="179"/>
      <c r="AA17" s="179"/>
      <c r="AB17" s="179"/>
      <c r="AC17" s="63"/>
    </row>
    <row r="18" spans="1:29" ht="75">
      <c r="A18" s="63"/>
      <c r="B18" s="139"/>
      <c r="C18" s="138"/>
      <c r="D18" s="138"/>
      <c r="E18" s="179"/>
      <c r="F18" s="179"/>
      <c r="G18" s="138"/>
      <c r="H18" s="138"/>
      <c r="I18" s="138"/>
      <c r="J18" s="179"/>
      <c r="K18" s="179"/>
      <c r="L18" s="136" t="s">
        <v>215</v>
      </c>
      <c r="M18" s="135">
        <v>3</v>
      </c>
      <c r="N18" s="135">
        <v>45</v>
      </c>
      <c r="O18" s="179"/>
      <c r="P18" s="179"/>
      <c r="Q18" s="137" t="s">
        <v>216</v>
      </c>
      <c r="R18" s="135">
        <v>2</v>
      </c>
      <c r="S18" s="135">
        <v>30</v>
      </c>
      <c r="T18" s="179"/>
      <c r="U18" s="179"/>
      <c r="V18" s="138"/>
      <c r="W18" s="138"/>
      <c r="X18" s="138"/>
      <c r="Y18" s="179"/>
      <c r="Z18" s="179"/>
      <c r="AA18" s="179"/>
      <c r="AB18" s="179"/>
      <c r="AC18" s="63"/>
    </row>
    <row r="19" spans="1:29" ht="75">
      <c r="A19" s="63"/>
      <c r="B19" s="139"/>
      <c r="C19" s="138"/>
      <c r="D19" s="138"/>
      <c r="E19" s="179"/>
      <c r="F19" s="179"/>
      <c r="G19" s="138"/>
      <c r="H19" s="138"/>
      <c r="I19" s="138"/>
      <c r="J19" s="179"/>
      <c r="K19" s="179"/>
      <c r="L19" s="136" t="s">
        <v>217</v>
      </c>
      <c r="M19" s="135">
        <v>3</v>
      </c>
      <c r="N19" s="135">
        <v>45</v>
      </c>
      <c r="O19" s="179"/>
      <c r="P19" s="179"/>
      <c r="Q19" s="137" t="s">
        <v>218</v>
      </c>
      <c r="R19" s="135">
        <v>1</v>
      </c>
      <c r="S19" s="135">
        <v>15</v>
      </c>
      <c r="T19" s="179"/>
      <c r="U19" s="179"/>
      <c r="V19" s="138"/>
      <c r="W19" s="138"/>
      <c r="X19" s="138"/>
      <c r="Y19" s="179"/>
      <c r="Z19" s="179"/>
      <c r="AA19" s="179"/>
      <c r="AB19" s="179"/>
      <c r="AC19" s="63"/>
    </row>
    <row r="20" spans="1:29" ht="56.25">
      <c r="A20" s="63"/>
      <c r="B20" s="139"/>
      <c r="C20" s="138"/>
      <c r="D20" s="138"/>
      <c r="E20" s="179"/>
      <c r="F20" s="179"/>
      <c r="G20" s="138"/>
      <c r="H20" s="138"/>
      <c r="I20" s="138"/>
      <c r="J20" s="179"/>
      <c r="K20" s="179"/>
      <c r="L20" s="136" t="s">
        <v>219</v>
      </c>
      <c r="M20" s="135">
        <v>3</v>
      </c>
      <c r="N20" s="135">
        <v>45</v>
      </c>
      <c r="O20" s="179"/>
      <c r="P20" s="179"/>
      <c r="Q20" s="137" t="s">
        <v>220</v>
      </c>
      <c r="R20" s="135">
        <v>1</v>
      </c>
      <c r="S20" s="135">
        <v>15</v>
      </c>
      <c r="T20" s="179"/>
      <c r="U20" s="179"/>
      <c r="V20" s="138"/>
      <c r="W20" s="138"/>
      <c r="X20" s="138"/>
      <c r="Y20" s="179"/>
      <c r="Z20" s="179"/>
      <c r="AA20" s="179"/>
      <c r="AB20" s="179"/>
      <c r="AC20" s="63"/>
    </row>
    <row r="21" spans="1:29" ht="37.5">
      <c r="A21" s="63"/>
      <c r="B21" s="139"/>
      <c r="C21" s="138"/>
      <c r="D21" s="138"/>
      <c r="E21" s="179"/>
      <c r="F21" s="179"/>
      <c r="G21" s="138"/>
      <c r="H21" s="138"/>
      <c r="I21" s="138"/>
      <c r="J21" s="179"/>
      <c r="K21" s="179"/>
      <c r="L21" s="136" t="s">
        <v>221</v>
      </c>
      <c r="M21" s="135">
        <v>3</v>
      </c>
      <c r="N21" s="135">
        <v>45</v>
      </c>
      <c r="O21" s="179"/>
      <c r="P21" s="179"/>
      <c r="Q21" s="136"/>
      <c r="R21" s="138"/>
      <c r="S21" s="138"/>
      <c r="T21" s="179"/>
      <c r="U21" s="179"/>
      <c r="V21" s="138"/>
      <c r="W21" s="138"/>
      <c r="X21" s="138"/>
      <c r="Y21" s="179"/>
      <c r="Z21" s="179"/>
      <c r="AA21" s="179"/>
      <c r="AB21" s="179"/>
      <c r="AC21" s="63"/>
    </row>
    <row r="22" spans="1:29" ht="18.75">
      <c r="A22" s="63"/>
      <c r="B22" s="139"/>
      <c r="C22" s="138"/>
      <c r="D22" s="138"/>
      <c r="E22" s="179"/>
      <c r="F22" s="179"/>
      <c r="G22" s="138"/>
      <c r="H22" s="138"/>
      <c r="I22" s="138"/>
      <c r="J22" s="179"/>
      <c r="K22" s="179"/>
      <c r="L22" s="136" t="s">
        <v>222</v>
      </c>
      <c r="M22" s="135">
        <v>3</v>
      </c>
      <c r="N22" s="135">
        <v>45</v>
      </c>
      <c r="O22" s="179"/>
      <c r="P22" s="179"/>
      <c r="Q22" s="138"/>
      <c r="R22" s="138"/>
      <c r="S22" s="138"/>
      <c r="T22" s="179"/>
      <c r="U22" s="179"/>
      <c r="V22" s="138"/>
      <c r="W22" s="138"/>
      <c r="X22" s="138"/>
      <c r="Y22" s="179"/>
      <c r="Z22" s="179"/>
      <c r="AA22" s="179"/>
      <c r="AB22" s="179"/>
      <c r="AC22" s="63"/>
    </row>
    <row r="23" spans="1:29" ht="18.75">
      <c r="A23" s="63"/>
      <c r="B23" s="139"/>
      <c r="C23" s="138"/>
      <c r="D23" s="138"/>
      <c r="E23" s="179"/>
      <c r="F23" s="179"/>
      <c r="G23" s="138"/>
      <c r="H23" s="138"/>
      <c r="I23" s="138"/>
      <c r="J23" s="179"/>
      <c r="K23" s="179"/>
      <c r="L23" s="136" t="s">
        <v>223</v>
      </c>
      <c r="M23" s="135">
        <v>2</v>
      </c>
      <c r="N23" s="135">
        <v>30</v>
      </c>
      <c r="O23" s="179"/>
      <c r="P23" s="179"/>
      <c r="Q23" s="138"/>
      <c r="R23" s="138"/>
      <c r="S23" s="138"/>
      <c r="T23" s="179"/>
      <c r="U23" s="179"/>
      <c r="V23" s="138"/>
      <c r="W23" s="138"/>
      <c r="X23" s="138"/>
      <c r="Y23" s="179"/>
      <c r="Z23" s="179"/>
      <c r="AA23" s="179"/>
      <c r="AB23" s="179"/>
      <c r="AC23" s="63"/>
    </row>
    <row r="24" spans="1:29" ht="75">
      <c r="A24" s="63"/>
      <c r="B24" s="139"/>
      <c r="C24" s="138"/>
      <c r="D24" s="138"/>
      <c r="E24" s="179"/>
      <c r="F24" s="179"/>
      <c r="G24" s="138"/>
      <c r="H24" s="138"/>
      <c r="I24" s="138"/>
      <c r="J24" s="179"/>
      <c r="K24" s="179"/>
      <c r="L24" s="136" t="s">
        <v>224</v>
      </c>
      <c r="M24" s="135">
        <v>2</v>
      </c>
      <c r="N24" s="135">
        <v>30</v>
      </c>
      <c r="O24" s="179"/>
      <c r="P24" s="179"/>
      <c r="Q24" s="138"/>
      <c r="R24" s="138"/>
      <c r="S24" s="138"/>
      <c r="T24" s="179"/>
      <c r="U24" s="179"/>
      <c r="V24" s="138"/>
      <c r="W24" s="138"/>
      <c r="X24" s="138"/>
      <c r="Y24" s="179"/>
      <c r="Z24" s="179"/>
      <c r="AA24" s="179"/>
      <c r="AB24" s="179"/>
      <c r="AC24" s="63"/>
    </row>
    <row r="25" spans="1:29" ht="75">
      <c r="A25" s="63"/>
      <c r="B25" s="139"/>
      <c r="C25" s="138"/>
      <c r="D25" s="138"/>
      <c r="E25" s="155"/>
      <c r="F25" s="155"/>
      <c r="G25" s="138"/>
      <c r="H25" s="138"/>
      <c r="I25" s="138"/>
      <c r="J25" s="155"/>
      <c r="K25" s="155"/>
      <c r="L25" s="136" t="s">
        <v>225</v>
      </c>
      <c r="M25" s="135">
        <v>1</v>
      </c>
      <c r="N25" s="138"/>
      <c r="O25" s="155"/>
      <c r="P25" s="155"/>
      <c r="Q25" s="138"/>
      <c r="R25" s="138"/>
      <c r="S25" s="138"/>
      <c r="T25" s="155"/>
      <c r="U25" s="155"/>
      <c r="V25" s="138"/>
      <c r="W25" s="138"/>
      <c r="X25" s="138"/>
      <c r="Y25" s="155"/>
      <c r="Z25" s="155"/>
      <c r="AA25" s="155"/>
      <c r="AB25" s="155"/>
      <c r="AC25" s="63"/>
    </row>
    <row r="26" spans="1:29" ht="18.75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</row>
    <row r="27" spans="1:29" ht="18.75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</row>
    <row r="28" spans="1:29" ht="18.7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</row>
    <row r="29" spans="1:29" ht="18.75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</row>
    <row r="30" spans="1:29" ht="18.75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</row>
    <row r="31" spans="1:29" ht="18.75">
      <c r="A31" s="63"/>
      <c r="B31" s="192" t="s">
        <v>54</v>
      </c>
      <c r="C31" s="143"/>
      <c r="D31" s="143"/>
      <c r="E31" s="143"/>
      <c r="F31" s="143"/>
      <c r="G31" s="14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186" t="s">
        <v>55</v>
      </c>
      <c r="W31" s="143"/>
      <c r="X31" s="143"/>
      <c r="Y31" s="143"/>
      <c r="Z31" s="143"/>
      <c r="AA31" s="143"/>
      <c r="AB31" s="143"/>
      <c r="AC31" s="63"/>
    </row>
    <row r="32" spans="1:29" ht="18.75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</row>
    <row r="33" spans="1:29" ht="15.75" customHeight="1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</row>
    <row r="34" spans="1:29" ht="15.75" customHeight="1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</row>
    <row r="35" spans="1:29" ht="15.75" customHeight="1">
      <c r="A35" s="63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</row>
  </sheetData>
  <mergeCells count="24">
    <mergeCell ref="AA10:AA25"/>
    <mergeCell ref="AB10:AB25"/>
    <mergeCell ref="B31:G31"/>
    <mergeCell ref="V31:AB31"/>
    <mergeCell ref="Q8:U8"/>
    <mergeCell ref="V8:Z8"/>
    <mergeCell ref="E10:E25"/>
    <mergeCell ref="F10:F25"/>
    <mergeCell ref="J10:J25"/>
    <mergeCell ref="K10:K25"/>
    <mergeCell ref="O10:O25"/>
    <mergeCell ref="P10:P25"/>
    <mergeCell ref="T10:T25"/>
    <mergeCell ref="U10:U25"/>
    <mergeCell ref="Y10:Y25"/>
    <mergeCell ref="Z10:Z25"/>
    <mergeCell ref="W3:Z3"/>
    <mergeCell ref="W4:AB4"/>
    <mergeCell ref="W5:Z5"/>
    <mergeCell ref="A6:Z6"/>
    <mergeCell ref="B8:F8"/>
    <mergeCell ref="G8:K8"/>
    <mergeCell ref="L8:P8"/>
    <mergeCell ref="AA8:AB8"/>
  </mergeCells>
  <printOptions horizontalCentered="1" gridLines="1"/>
  <pageMargins left="0.25" right="0.25" top="0.75" bottom="0.75" header="0" footer="0"/>
  <pageSetup paperSize="9" scale="38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1-4</vt:lpstr>
      <vt:lpstr>5-9</vt:lpstr>
      <vt:lpstr>10-12</vt:lpstr>
      <vt:lpstr>ЗДО </vt:lpstr>
      <vt:lpstr>цпо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Приймальня</dc:creator>
  <cp:lastModifiedBy>Свінціцька Ірина Миколаївна</cp:lastModifiedBy>
  <cp:lastPrinted>2023-09-13T12:10:30Z</cp:lastPrinted>
  <dcterms:created xsi:type="dcterms:W3CDTF">2023-09-12T11:31:48Z</dcterms:created>
  <dcterms:modified xsi:type="dcterms:W3CDTF">2023-09-19T11:36:39Z</dcterms:modified>
</cp:coreProperties>
</file>