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320" windowHeight="15480" activeTab="2"/>
  </bookViews>
  <sheets>
    <sheet name="1-4" sheetId="1" r:id="rId1"/>
    <sheet name="5-9" sheetId="2" r:id="rId2"/>
    <sheet name="10-1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2" i="2"/>
  <c r="F32"/>
  <c r="AM47" i="1" l="1"/>
  <c r="AM46"/>
  <c r="AL39"/>
  <c r="AJ39"/>
  <c r="AM39" s="1"/>
  <c r="AI26" i="2" l="1"/>
  <c r="F28" i="3"/>
  <c r="P28" s="1"/>
  <c r="AJ23" i="2"/>
  <c r="I23" i="1"/>
  <c r="AI19" i="2"/>
  <c r="AI18"/>
  <c r="AC19"/>
  <c r="AC18"/>
  <c r="P19"/>
  <c r="I19"/>
  <c r="W19"/>
  <c r="W18"/>
  <c r="P18"/>
  <c r="I18"/>
  <c r="AL19" i="1"/>
  <c r="Q21" i="3" s="1"/>
  <c r="AL18" i="1"/>
  <c r="Q20" i="3" s="1"/>
  <c r="AJ19" i="1"/>
  <c r="AJ18"/>
  <c r="AA19"/>
  <c r="AA18"/>
  <c r="R19"/>
  <c r="I19"/>
  <c r="R18"/>
  <c r="I18"/>
  <c r="AI17" i="2"/>
  <c r="AC17"/>
  <c r="W17"/>
  <c r="P17"/>
  <c r="I17"/>
  <c r="AL17" i="1"/>
  <c r="Q19" i="3" s="1"/>
  <c r="AJ17" i="1"/>
  <c r="AA17"/>
  <c r="R17"/>
  <c r="I17"/>
  <c r="AM19" l="1"/>
  <c r="U21" i="3" s="1"/>
  <c r="AK19" i="2"/>
  <c r="V21" i="3" s="1"/>
  <c r="AK18" i="2"/>
  <c r="AM18" i="1"/>
  <c r="U20" i="3" s="1"/>
  <c r="AK17" i="2"/>
  <c r="V19" i="3" s="1"/>
  <c r="AM17" i="1"/>
  <c r="I15"/>
  <c r="R20" i="3" l="1"/>
  <c r="X20" s="1"/>
  <c r="V20"/>
  <c r="R21"/>
  <c r="X21" s="1"/>
  <c r="R19"/>
  <c r="X19" s="1"/>
  <c r="U19"/>
  <c r="I22" i="1"/>
  <c r="S32" i="2" l="1"/>
  <c r="R32"/>
  <c r="U45"/>
  <c r="U32"/>
  <c r="Q32"/>
  <c r="AJ38"/>
  <c r="W38"/>
  <c r="P38"/>
  <c r="AK38" s="1"/>
  <c r="AL42" i="1"/>
  <c r="AJ42"/>
  <c r="AL27"/>
  <c r="AJ27"/>
  <c r="AA27"/>
  <c r="R27"/>
  <c r="I27"/>
  <c r="AM42" l="1"/>
  <c r="AM27"/>
  <c r="H45" i="2"/>
  <c r="W29" l="1"/>
  <c r="AL41" i="1"/>
  <c r="P24" i="2"/>
  <c r="P26"/>
  <c r="P27"/>
  <c r="P28"/>
  <c r="P29"/>
  <c r="P30"/>
  <c r="I24"/>
  <c r="I26"/>
  <c r="AK26" s="1"/>
  <c r="I27"/>
  <c r="I28"/>
  <c r="I29"/>
  <c r="I30"/>
  <c r="AL26" i="1"/>
  <c r="Q28" i="3" s="1"/>
  <c r="AJ26" i="1"/>
  <c r="AA26"/>
  <c r="R26"/>
  <c r="I14"/>
  <c r="I16"/>
  <c r="I20"/>
  <c r="I21"/>
  <c r="I25"/>
  <c r="I26"/>
  <c r="I28"/>
  <c r="I29"/>
  <c r="I30"/>
  <c r="I31"/>
  <c r="AI22" i="2"/>
  <c r="AM26" i="1" l="1"/>
  <c r="R28" i="3" s="1"/>
  <c r="W20" i="2"/>
  <c r="W21"/>
  <c r="W22"/>
  <c r="W23"/>
  <c r="W24"/>
  <c r="W27"/>
  <c r="W28"/>
  <c r="W30"/>
  <c r="W31"/>
  <c r="W16"/>
  <c r="P15"/>
  <c r="I16"/>
  <c r="I20"/>
  <c r="I21"/>
  <c r="I22"/>
  <c r="I23"/>
  <c r="I15"/>
  <c r="AJ16" i="1"/>
  <c r="AJ20"/>
  <c r="AJ21"/>
  <c r="AJ22"/>
  <c r="AJ23"/>
  <c r="AJ25"/>
  <c r="AJ28"/>
  <c r="AJ29"/>
  <c r="AJ30"/>
  <c r="AJ31"/>
  <c r="AA16"/>
  <c r="AA20"/>
  <c r="AA21"/>
  <c r="AA22"/>
  <c r="AA23"/>
  <c r="AA25"/>
  <c r="AA28"/>
  <c r="AA29"/>
  <c r="AA30"/>
  <c r="AA31"/>
  <c r="AA15"/>
  <c r="R15"/>
  <c r="AL14"/>
  <c r="P14" i="2"/>
  <c r="P16"/>
  <c r="P20"/>
  <c r="P21"/>
  <c r="P22"/>
  <c r="P23"/>
  <c r="P13"/>
  <c r="I13" i="1"/>
  <c r="AI12" i="2"/>
  <c r="W12"/>
  <c r="P12"/>
  <c r="I12"/>
  <c r="AJ12" i="1"/>
  <c r="AA12"/>
  <c r="R12"/>
  <c r="AN12" l="1"/>
  <c r="AJ35" i="2"/>
  <c r="AJ45" s="1"/>
  <c r="AC43"/>
  <c r="I42"/>
  <c r="P41"/>
  <c r="I43"/>
  <c r="I40"/>
  <c r="AL46" i="1"/>
  <c r="AL38"/>
  <c r="AL37"/>
  <c r="AL35"/>
  <c r="W41" i="2"/>
  <c r="I36"/>
  <c r="AK35" l="1"/>
  <c r="AK41"/>
  <c r="W45"/>
  <c r="AL47" i="1"/>
  <c r="AC21" i="2"/>
  <c r="AK45" l="1"/>
  <c r="AI15"/>
  <c r="AC15"/>
  <c r="W15"/>
  <c r="AJ15" i="1"/>
  <c r="AC22" i="2"/>
  <c r="AI30"/>
  <c r="AI29"/>
  <c r="AI28"/>
  <c r="AI27"/>
  <c r="AI24"/>
  <c r="AI23"/>
  <c r="AI21"/>
  <c r="AI20"/>
  <c r="AI16"/>
  <c r="AI14"/>
  <c r="AI13"/>
  <c r="AC30"/>
  <c r="AC29"/>
  <c r="AC28"/>
  <c r="AC27"/>
  <c r="AC24"/>
  <c r="AC23"/>
  <c r="AC20"/>
  <c r="AC16"/>
  <c r="AC14"/>
  <c r="AC13"/>
  <c r="W14"/>
  <c r="W13"/>
  <c r="I14"/>
  <c r="I13"/>
  <c r="AC12" l="1"/>
  <c r="AI45" l="1"/>
  <c r="AH45"/>
  <c r="AE45"/>
  <c r="AD45"/>
  <c r="AC45"/>
  <c r="AB45"/>
  <c r="Z45"/>
  <c r="Y45"/>
  <c r="X45"/>
  <c r="V45"/>
  <c r="S45"/>
  <c r="R45"/>
  <c r="P45"/>
  <c r="O45"/>
  <c r="L45"/>
  <c r="J45"/>
  <c r="I45"/>
  <c r="G45"/>
  <c r="E45"/>
  <c r="D45"/>
  <c r="B45"/>
  <c r="AD32"/>
  <c r="AE32"/>
  <c r="AF32"/>
  <c r="AG32"/>
  <c r="AI47" i="1"/>
  <c r="Z47"/>
  <c r="AA38"/>
  <c r="AA37"/>
  <c r="Q47"/>
  <c r="R45"/>
  <c r="AM45" s="1"/>
  <c r="R41"/>
  <c r="R40"/>
  <c r="R37"/>
  <c r="H47"/>
  <c r="I38"/>
  <c r="AM35"/>
  <c r="AP32"/>
  <c r="AN28"/>
  <c r="AN21"/>
  <c r="AK32"/>
  <c r="AB32"/>
  <c r="Y32"/>
  <c r="S32"/>
  <c r="Q32"/>
  <c r="H32"/>
  <c r="J32"/>
  <c r="AM41" l="1"/>
  <c r="AA47"/>
  <c r="AM38"/>
  <c r="AM37"/>
  <c r="I47"/>
  <c r="R47"/>
  <c r="AJ47"/>
  <c r="AO32"/>
  <c r="AN32"/>
  <c r="AG32" l="1"/>
  <c r="F32"/>
  <c r="K33" i="3"/>
  <c r="K32"/>
  <c r="K31"/>
  <c r="F33"/>
  <c r="F31"/>
  <c r="K26"/>
  <c r="F26"/>
  <c r="K24"/>
  <c r="F24"/>
  <c r="K23"/>
  <c r="F23"/>
  <c r="K22"/>
  <c r="F22"/>
  <c r="K18"/>
  <c r="F18"/>
  <c r="K17"/>
  <c r="F17"/>
  <c r="K16"/>
  <c r="F16"/>
  <c r="K15"/>
  <c r="F15"/>
  <c r="AL12" i="1"/>
  <c r="K14" i="3"/>
  <c r="F14"/>
  <c r="AJ30" i="2"/>
  <c r="AJ29"/>
  <c r="AJ28"/>
  <c r="AJ27"/>
  <c r="Q29" i="3" s="1"/>
  <c r="AL25" i="1"/>
  <c r="AJ24" i="2"/>
  <c r="AL23" i="1"/>
  <c r="AJ22" i="2"/>
  <c r="AJ21"/>
  <c r="AJ20"/>
  <c r="AJ16"/>
  <c r="AJ15"/>
  <c r="AJ14"/>
  <c r="AJ13"/>
  <c r="AJ12"/>
  <c r="AJ14" i="1"/>
  <c r="AJ13"/>
  <c r="R30"/>
  <c r="R21"/>
  <c r="AL15"/>
  <c r="AA14"/>
  <c r="AA13"/>
  <c r="R13"/>
  <c r="R31"/>
  <c r="R29"/>
  <c r="R28"/>
  <c r="R25"/>
  <c r="R23"/>
  <c r="R22"/>
  <c r="R20"/>
  <c r="R16"/>
  <c r="R14"/>
  <c r="I12"/>
  <c r="C34" i="3"/>
  <c r="D34"/>
  <c r="E34"/>
  <c r="G34"/>
  <c r="H34"/>
  <c r="I34"/>
  <c r="J34"/>
  <c r="L34"/>
  <c r="M34"/>
  <c r="N34"/>
  <c r="B34"/>
  <c r="C32" i="2"/>
  <c r="D32"/>
  <c r="E32"/>
  <c r="G32"/>
  <c r="H32"/>
  <c r="J32"/>
  <c r="K32"/>
  <c r="L32"/>
  <c r="M32"/>
  <c r="O32"/>
  <c r="T32"/>
  <c r="V32"/>
  <c r="X32"/>
  <c r="Y32"/>
  <c r="Z32"/>
  <c r="AA32"/>
  <c r="AB32"/>
  <c r="AH32"/>
  <c r="B32"/>
  <c r="C32" i="1"/>
  <c r="D32"/>
  <c r="E32"/>
  <c r="G32"/>
  <c r="K32"/>
  <c r="L32"/>
  <c r="M32"/>
  <c r="N32"/>
  <c r="O32"/>
  <c r="P32"/>
  <c r="T32"/>
  <c r="U32"/>
  <c r="V32"/>
  <c r="W32"/>
  <c r="X32"/>
  <c r="Z32"/>
  <c r="AC32"/>
  <c r="AD32"/>
  <c r="AE32"/>
  <c r="AF32"/>
  <c r="AH32"/>
  <c r="AI32"/>
  <c r="B32"/>
  <c r="O33" i="3"/>
  <c r="O32"/>
  <c r="AL30" i="1"/>
  <c r="O31" i="3"/>
  <c r="AL29" i="1"/>
  <c r="O26" i="3"/>
  <c r="Q26" s="1"/>
  <c r="O24"/>
  <c r="O23"/>
  <c r="O22"/>
  <c r="O18"/>
  <c r="O17"/>
  <c r="O16"/>
  <c r="O15"/>
  <c r="O14"/>
  <c r="AL22" i="1"/>
  <c r="AL21"/>
  <c r="AL28"/>
  <c r="AL20"/>
  <c r="AL16"/>
  <c r="AL13"/>
  <c r="P14" i="3" l="1"/>
  <c r="W14" s="1"/>
  <c r="P26"/>
  <c r="AK29" i="2"/>
  <c r="V31" i="3" s="1"/>
  <c r="Q30"/>
  <c r="Q27"/>
  <c r="AK21" i="2"/>
  <c r="V23" i="3" s="1"/>
  <c r="P15"/>
  <c r="W15" s="1"/>
  <c r="P31"/>
  <c r="W31" s="1"/>
  <c r="Q14"/>
  <c r="Q31"/>
  <c r="AK24" i="2"/>
  <c r="R26" i="3" s="1"/>
  <c r="AK15" i="2"/>
  <c r="V17" i="3" s="1"/>
  <c r="AK31" i="2"/>
  <c r="V33" i="3" s="1"/>
  <c r="AK12" i="2"/>
  <c r="V14" i="3" s="1"/>
  <c r="AK20" i="2"/>
  <c r="V22" i="3" s="1"/>
  <c r="AK27" i="2"/>
  <c r="AK30"/>
  <c r="V32" i="3" s="1"/>
  <c r="W32" i="2"/>
  <c r="AK28"/>
  <c r="V30" i="3" s="1"/>
  <c r="Q15"/>
  <c r="Q24"/>
  <c r="P32" i="2"/>
  <c r="Q25" i="3"/>
  <c r="AL32" i="1"/>
  <c r="Q22" i="3"/>
  <c r="I32" i="1"/>
  <c r="Q16" i="3"/>
  <c r="Q18"/>
  <c r="Q23"/>
  <c r="Q32"/>
  <c r="AM12" i="1"/>
  <c r="AM16"/>
  <c r="U18" i="3" s="1"/>
  <c r="AM23" i="1"/>
  <c r="U25" i="3" s="1"/>
  <c r="AM25" i="1"/>
  <c r="U27" i="3" s="1"/>
  <c r="AM28" i="1"/>
  <c r="U30" i="3" s="1"/>
  <c r="AM15" i="1"/>
  <c r="U17" i="3" s="1"/>
  <c r="AK13" i="2"/>
  <c r="V15" i="3" s="1"/>
  <c r="AC32" i="2"/>
  <c r="AK16"/>
  <c r="V18" i="3" s="1"/>
  <c r="AK23" i="2"/>
  <c r="V25" i="3" s="1"/>
  <c r="AK22" i="2"/>
  <c r="V24" i="3" s="1"/>
  <c r="P33"/>
  <c r="W33" s="1"/>
  <c r="K34"/>
  <c r="P32"/>
  <c r="W32" s="1"/>
  <c r="F34"/>
  <c r="P16"/>
  <c r="W16" s="1"/>
  <c r="P17"/>
  <c r="P18"/>
  <c r="W18" s="1"/>
  <c r="W26"/>
  <c r="AJ32" i="1"/>
  <c r="AM14"/>
  <c r="U16" i="3" s="1"/>
  <c r="R32" i="1"/>
  <c r="AA32"/>
  <c r="AM30"/>
  <c r="U32" i="3" s="1"/>
  <c r="AM20" i="1"/>
  <c r="U22" i="3" s="1"/>
  <c r="AM29" i="1"/>
  <c r="U31" i="3" s="1"/>
  <c r="I32" i="2"/>
  <c r="O34" i="3"/>
  <c r="AM22" i="1"/>
  <c r="U24" i="3" s="1"/>
  <c r="AM13" i="1"/>
  <c r="Q17" i="3"/>
  <c r="AM21" i="1"/>
  <c r="U23" i="3" s="1"/>
  <c r="AK14" i="2"/>
  <c r="AJ32"/>
  <c r="AI32"/>
  <c r="P22" i="3"/>
  <c r="W22" s="1"/>
  <c r="P23"/>
  <c r="W23" s="1"/>
  <c r="P24"/>
  <c r="W24" s="1"/>
  <c r="V29" l="1"/>
  <c r="R29"/>
  <c r="R15"/>
  <c r="X15" s="1"/>
  <c r="V26"/>
  <c r="R14"/>
  <c r="X14" s="1"/>
  <c r="AK32" i="2"/>
  <c r="V34" i="3" s="1"/>
  <c r="V16"/>
  <c r="R25"/>
  <c r="X25" s="1"/>
  <c r="R32"/>
  <c r="X32" s="1"/>
  <c r="R17"/>
  <c r="X17" s="1"/>
  <c r="U14"/>
  <c r="AM32" i="1"/>
  <c r="U34" i="3" s="1"/>
  <c r="R18"/>
  <c r="X18" s="1"/>
  <c r="R31"/>
  <c r="X31" s="1"/>
  <c r="R33"/>
  <c r="X33" s="1"/>
  <c r="R16"/>
  <c r="X16" s="1"/>
  <c r="R30"/>
  <c r="X30" s="1"/>
  <c r="R22"/>
  <c r="X22" s="1"/>
  <c r="X26"/>
  <c r="U15"/>
  <c r="Q34"/>
  <c r="R27"/>
  <c r="X27" s="1"/>
  <c r="R23"/>
  <c r="X23" s="1"/>
  <c r="W17"/>
  <c r="R24"/>
  <c r="X24" s="1"/>
  <c r="P34"/>
  <c r="R34" l="1"/>
</calcChain>
</file>

<file path=xl/sharedStrings.xml><?xml version="1.0" encoding="utf-8"?>
<sst xmlns="http://schemas.openxmlformats.org/spreadsheetml/2006/main" count="211" uniqueCount="110">
  <si>
    <t>1-А</t>
  </si>
  <si>
    <t>1-Б</t>
  </si>
  <si>
    <t>1-В</t>
  </si>
  <si>
    <t>1-Г</t>
  </si>
  <si>
    <t>1-Д</t>
  </si>
  <si>
    <t>к-сть класів</t>
  </si>
  <si>
    <t>к-сть учнів</t>
  </si>
  <si>
    <t>Товмачицький ліцей</t>
  </si>
  <si>
    <t>Саджавський ліцей</t>
  </si>
  <si>
    <t>Воскресинцівський ліцей</t>
  </si>
  <si>
    <t>2-А</t>
  </si>
  <si>
    <t>2-Б</t>
  </si>
  <si>
    <t>2-В</t>
  </si>
  <si>
    <t>2-Г</t>
  </si>
  <si>
    <t>2-Д</t>
  </si>
  <si>
    <t>2-І</t>
  </si>
  <si>
    <t>3-А</t>
  </si>
  <si>
    <t>3-Б</t>
  </si>
  <si>
    <t>3-Г</t>
  </si>
  <si>
    <t>к-сть  класів</t>
  </si>
  <si>
    <t>4-А</t>
  </si>
  <si>
    <t>4-Б</t>
  </si>
  <si>
    <t>4-В</t>
  </si>
  <si>
    <t>к-сть 1-4 класів</t>
  </si>
  <si>
    <t>к-сть учнів у 1-4 кл.</t>
  </si>
  <si>
    <t>4-Г</t>
  </si>
  <si>
    <t>3-Д</t>
  </si>
  <si>
    <t>5-А</t>
  </si>
  <si>
    <t>5-Б</t>
  </si>
  <si>
    <t>5-В</t>
  </si>
  <si>
    <t>5-Г</t>
  </si>
  <si>
    <t>5-Д</t>
  </si>
  <si>
    <t>6-А</t>
  </si>
  <si>
    <t>6-Б</t>
  </si>
  <si>
    <t>6-В</t>
  </si>
  <si>
    <t>6-Г</t>
  </si>
  <si>
    <t>7-А</t>
  </si>
  <si>
    <t>7-Б</t>
  </si>
  <si>
    <t>7-В</t>
  </si>
  <si>
    <t>7-Г</t>
  </si>
  <si>
    <t>8-А</t>
  </si>
  <si>
    <t>8-Б</t>
  </si>
  <si>
    <t>8-В</t>
  </si>
  <si>
    <t>8-Г</t>
  </si>
  <si>
    <t>9-А</t>
  </si>
  <si>
    <t>9-Б</t>
  </si>
  <si>
    <t>9-В</t>
  </si>
  <si>
    <t>9-Г</t>
  </si>
  <si>
    <t>к-сть учнів у 5-9 кл.</t>
  </si>
  <si>
    <t>10-А</t>
  </si>
  <si>
    <t>10-Б</t>
  </si>
  <si>
    <t>10-В</t>
  </si>
  <si>
    <t>11-А</t>
  </si>
  <si>
    <t>11-Б</t>
  </si>
  <si>
    <t>11-В</t>
  </si>
  <si>
    <t>к-сть  10-12 класів</t>
  </si>
  <si>
    <t>к-сть учнів 10-12 класах</t>
  </si>
  <si>
    <t>к-сть учнів у 1-12кл.</t>
  </si>
  <si>
    <t>Всього:</t>
  </si>
  <si>
    <t>Додаток 1</t>
  </si>
  <si>
    <t>до рішення виконавчого комітету</t>
  </si>
  <si>
    <t>Керуючий справами виконавчого комітету</t>
  </si>
  <si>
    <t>Заклади загальної середньої освіти</t>
  </si>
  <si>
    <t>Наповнюваність</t>
  </si>
  <si>
    <t>І-ІV</t>
  </si>
  <si>
    <t>V-IX</t>
  </si>
  <si>
    <t>Коломийський ліцей №2</t>
  </si>
  <si>
    <t>Коломийський ліцей №3</t>
  </si>
  <si>
    <t>3-В</t>
  </si>
  <si>
    <t>Коломийський ліцей №4 імені Сергія Лисенка</t>
  </si>
  <si>
    <t>Коломийський ліцей №5 імені Т.Г.Шевченка</t>
  </si>
  <si>
    <t>Коломийський ліцей №6 імені Героя України Тараса Сенюка</t>
  </si>
  <si>
    <t>Коломийський ліцей №8</t>
  </si>
  <si>
    <t>Коломийський ліцей №9</t>
  </si>
  <si>
    <t>Коломийський ліцей імені М.Грушевського</t>
  </si>
  <si>
    <t>Коломийський ліцей №1 імені В.Стефаника</t>
  </si>
  <si>
    <t>З них інклюзивне навчання у:</t>
  </si>
  <si>
    <t>X-XII</t>
  </si>
  <si>
    <t>I-XII</t>
  </si>
  <si>
    <t>Продовження додатка 1</t>
  </si>
  <si>
    <t>1-І</t>
  </si>
  <si>
    <t>3-І</t>
  </si>
  <si>
    <t xml:space="preserve">4-I </t>
  </si>
  <si>
    <t>4-Д</t>
  </si>
  <si>
    <t>6-Д</t>
  </si>
  <si>
    <t>к-ть учнів ГПД</t>
  </si>
  <si>
    <t>ГПД    (всього груп)</t>
  </si>
  <si>
    <t>ГПД      (всього ставок)</t>
  </si>
  <si>
    <t>к-сть     5-9 класів</t>
  </si>
  <si>
    <t>к-сть     1-12 класів</t>
  </si>
  <si>
    <t>ГПД (всього дітей)</t>
  </si>
  <si>
    <t>Коломийська початкова школа №20</t>
  </si>
  <si>
    <t>Тарас КУХТАР</t>
  </si>
  <si>
    <t>на 2021/2022 навчальний рік</t>
  </si>
  <si>
    <t>5-І</t>
  </si>
  <si>
    <t>7-Д</t>
  </si>
  <si>
    <t xml:space="preserve">Корницький ліцей </t>
  </si>
  <si>
    <t xml:space="preserve">Коломийський ліцей №6 імені Тараса Сенюка </t>
  </si>
  <si>
    <t xml:space="preserve">Воскресинцівський ліцей </t>
  </si>
  <si>
    <t xml:space="preserve"> на 2021/2022 навчальний рік</t>
  </si>
  <si>
    <t xml:space="preserve">Фактична мережа закладів загальної середньої освіти </t>
  </si>
  <si>
    <t>Коломийська філія №7 Коломийського ліцею №5 імені Т.Г.Шевченка</t>
  </si>
  <si>
    <t>Раківчицька філія Коломийського ліцею №5 імені Т.Г.Шевченка</t>
  </si>
  <si>
    <t>Шепарівцівська філія Коломийського ліцею №5 імені Т.Г.Шевченка</t>
  </si>
  <si>
    <t>Коломийська філія №10 Коломийського ліцею №9</t>
  </si>
  <si>
    <t xml:space="preserve">Коломийська філія №10 Коломийського ліцею №9 </t>
  </si>
  <si>
    <t>Іванівецька гімназія імені М.Вишиванюка</t>
  </si>
  <si>
    <t>з них вечірні класи</t>
  </si>
  <si>
    <t>від 03.09.2021 № 244</t>
  </si>
  <si>
    <t>від 03.09.2021 р. № 244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</si>
</sst>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 applyAlignment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2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/>
    <xf numFmtId="0" fontId="6" fillId="2" borderId="0" xfId="0" applyFont="1" applyFill="1"/>
    <xf numFmtId="0" fontId="5" fillId="2" borderId="0" xfId="0" applyFont="1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1" fillId="2" borderId="0" xfId="0" applyFont="1" applyFill="1" applyAlignment="1"/>
    <xf numFmtId="0" fontId="8" fillId="2" borderId="0" xfId="0" applyFont="1" applyFill="1" applyAlignment="1"/>
    <xf numFmtId="0" fontId="1" fillId="2" borderId="0" xfId="0" applyFont="1" applyFill="1" applyBorder="1" applyAlignment="1"/>
    <xf numFmtId="0" fontId="5" fillId="2" borderId="0" xfId="0" applyFont="1" applyFill="1" applyBorder="1" applyAlignment="1">
      <alignment horizontal="center" wrapText="1"/>
    </xf>
    <xf numFmtId="0" fontId="8" fillId="2" borderId="0" xfId="0" applyFont="1" applyFill="1" applyBorder="1"/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11" fillId="2" borderId="0" xfId="0" applyFont="1" applyFill="1" applyBorder="1"/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12" fillId="2" borderId="16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P52"/>
  <sheetViews>
    <sheetView topLeftCell="G52" zoomScale="69" zoomScaleNormal="69" workbookViewId="0">
      <selection activeCell="AJ6" sqref="AJ6"/>
    </sheetView>
  </sheetViews>
  <sheetFormatPr defaultRowHeight="15.75"/>
  <cols>
    <col min="1" max="1" width="48.85546875" style="22" customWidth="1"/>
    <col min="2" max="2" width="5.5703125" style="13" customWidth="1"/>
    <col min="3" max="3" width="6.85546875" style="13" customWidth="1"/>
    <col min="4" max="4" width="6.7109375" style="13" customWidth="1"/>
    <col min="5" max="5" width="6.28515625" style="13" customWidth="1"/>
    <col min="6" max="7" width="6.140625" style="13" customWidth="1"/>
    <col min="8" max="8" width="8" style="13" customWidth="1"/>
    <col min="9" max="9" width="7.42578125" style="13" customWidth="1"/>
    <col min="10" max="10" width="7.42578125" style="23" customWidth="1"/>
    <col min="11" max="11" width="5.28515625" style="13" customWidth="1"/>
    <col min="12" max="12" width="6.5703125" style="13" customWidth="1"/>
    <col min="13" max="13" width="6.140625" style="13" customWidth="1"/>
    <col min="14" max="14" width="6" style="13" customWidth="1"/>
    <col min="15" max="15" width="5.42578125" style="13" customWidth="1"/>
    <col min="16" max="16" width="6" style="13" customWidth="1"/>
    <col min="17" max="17" width="7" style="13" customWidth="1"/>
    <col min="18" max="18" width="7.140625" style="13" customWidth="1"/>
    <col min="19" max="19" width="7.140625" style="23" customWidth="1"/>
    <col min="20" max="20" width="6.5703125" style="13" customWidth="1"/>
    <col min="21" max="21" width="5.28515625" style="13" customWidth="1"/>
    <col min="22" max="22" width="6.7109375" style="13" customWidth="1"/>
    <col min="23" max="24" width="5.42578125" style="13" customWidth="1"/>
    <col min="25" max="25" width="6.28515625" style="13" customWidth="1"/>
    <col min="26" max="26" width="7.42578125" style="13" customWidth="1"/>
    <col min="27" max="27" width="8.28515625" style="13" customWidth="1"/>
    <col min="28" max="28" width="6.5703125" style="13" customWidth="1"/>
    <col min="29" max="29" width="5.42578125" style="13" customWidth="1"/>
    <col min="30" max="30" width="5.85546875" style="13" customWidth="1"/>
    <col min="31" max="31" width="6.85546875" style="13" customWidth="1"/>
    <col min="32" max="32" width="5.5703125" style="13" customWidth="1"/>
    <col min="33" max="33" width="5.7109375" style="13" customWidth="1"/>
    <col min="34" max="34" width="6.28515625" style="13" customWidth="1"/>
    <col min="35" max="35" width="7.7109375" style="13" customWidth="1"/>
    <col min="36" max="36" width="6.85546875" style="13" customWidth="1"/>
    <col min="37" max="37" width="7.42578125" style="23" customWidth="1"/>
    <col min="38" max="38" width="10.28515625" style="13" customWidth="1"/>
    <col min="39" max="39" width="11.5703125" style="13" customWidth="1"/>
    <col min="40" max="40" width="9.7109375" style="13" customWidth="1"/>
    <col min="41" max="41" width="9.5703125" style="13" customWidth="1"/>
    <col min="42" max="42" width="9.7109375" style="13" customWidth="1"/>
    <col min="43" max="16384" width="9.140625" style="13"/>
  </cols>
  <sheetData>
    <row r="4" spans="1:42" ht="18.75">
      <c r="AB4" s="4"/>
      <c r="AC4" s="24"/>
      <c r="AD4" s="24"/>
      <c r="AE4" s="24"/>
      <c r="AF4" s="24"/>
      <c r="AG4" s="24"/>
      <c r="AH4" s="24"/>
      <c r="AI4" s="24"/>
      <c r="AJ4" s="4" t="s">
        <v>59</v>
      </c>
      <c r="AK4" s="25"/>
    </row>
    <row r="5" spans="1:42" ht="18.75">
      <c r="AB5" s="4"/>
      <c r="AC5" s="24"/>
      <c r="AD5" s="24"/>
      <c r="AE5" s="24"/>
      <c r="AF5" s="24"/>
      <c r="AG5" s="24"/>
      <c r="AH5" s="24"/>
      <c r="AI5" s="24"/>
      <c r="AJ5" s="4" t="s">
        <v>60</v>
      </c>
      <c r="AK5" s="25"/>
    </row>
    <row r="6" spans="1:42" ht="18.75">
      <c r="AB6" s="4"/>
      <c r="AC6" s="24"/>
      <c r="AD6" s="24"/>
      <c r="AE6" s="24"/>
      <c r="AF6" s="24"/>
      <c r="AG6" s="24"/>
      <c r="AH6" s="24"/>
      <c r="AI6" s="24"/>
      <c r="AJ6" s="4" t="s">
        <v>108</v>
      </c>
      <c r="AK6" s="25"/>
    </row>
    <row r="7" spans="1:42"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42" ht="25.5" customHeight="1">
      <c r="A8" s="5"/>
      <c r="B8" s="170" t="s">
        <v>100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27"/>
    </row>
    <row r="9" spans="1:42" ht="20.25">
      <c r="A9" s="5"/>
      <c r="B9" s="171" t="s">
        <v>93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8"/>
      <c r="AN9" s="18"/>
    </row>
    <row r="10" spans="1:42" ht="14.25" customHeight="1" thickBot="1">
      <c r="A10" s="5"/>
      <c r="B10" s="7"/>
      <c r="C10" s="7"/>
      <c r="D10" s="7"/>
      <c r="E10" s="7"/>
      <c r="F10" s="7"/>
      <c r="G10" s="7"/>
      <c r="H10" s="7"/>
      <c r="I10" s="7"/>
      <c r="J10" s="28"/>
      <c r="K10" s="7"/>
      <c r="L10" s="7"/>
      <c r="M10" s="7"/>
      <c r="N10" s="7"/>
      <c r="O10" s="7"/>
      <c r="P10" s="7"/>
      <c r="Q10" s="7"/>
      <c r="R10" s="7"/>
      <c r="S10" s="2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28"/>
      <c r="AL10" s="7"/>
      <c r="AM10" s="7"/>
      <c r="AN10" s="7"/>
    </row>
    <row r="11" spans="1:42" ht="54" customHeight="1" thickBot="1">
      <c r="A11" s="1" t="s">
        <v>62</v>
      </c>
      <c r="B11" s="35" t="s">
        <v>0</v>
      </c>
      <c r="C11" s="35" t="s">
        <v>1</v>
      </c>
      <c r="D11" s="35" t="s">
        <v>2</v>
      </c>
      <c r="E11" s="35" t="s">
        <v>3</v>
      </c>
      <c r="F11" s="35" t="s">
        <v>4</v>
      </c>
      <c r="G11" s="36" t="s">
        <v>80</v>
      </c>
      <c r="H11" s="107" t="s">
        <v>5</v>
      </c>
      <c r="I11" s="108" t="s">
        <v>6</v>
      </c>
      <c r="J11" s="109" t="s">
        <v>85</v>
      </c>
      <c r="K11" s="35" t="s">
        <v>10</v>
      </c>
      <c r="L11" s="35" t="s">
        <v>11</v>
      </c>
      <c r="M11" s="35" t="s">
        <v>12</v>
      </c>
      <c r="N11" s="35" t="s">
        <v>13</v>
      </c>
      <c r="O11" s="35" t="s">
        <v>14</v>
      </c>
      <c r="P11" s="36" t="s">
        <v>15</v>
      </c>
      <c r="Q11" s="107" t="s">
        <v>5</v>
      </c>
      <c r="R11" s="110" t="s">
        <v>6</v>
      </c>
      <c r="S11" s="111" t="s">
        <v>85</v>
      </c>
      <c r="T11" s="38" t="s">
        <v>16</v>
      </c>
      <c r="U11" s="35" t="s">
        <v>17</v>
      </c>
      <c r="V11" s="35" t="s">
        <v>68</v>
      </c>
      <c r="W11" s="35" t="s">
        <v>18</v>
      </c>
      <c r="X11" s="35" t="s">
        <v>26</v>
      </c>
      <c r="Y11" s="36" t="s">
        <v>81</v>
      </c>
      <c r="Z11" s="107" t="s">
        <v>19</v>
      </c>
      <c r="AA11" s="110" t="s">
        <v>6</v>
      </c>
      <c r="AB11" s="111" t="s">
        <v>85</v>
      </c>
      <c r="AC11" s="38" t="s">
        <v>20</v>
      </c>
      <c r="AD11" s="35" t="s">
        <v>21</v>
      </c>
      <c r="AE11" s="35" t="s">
        <v>22</v>
      </c>
      <c r="AF11" s="35" t="s">
        <v>25</v>
      </c>
      <c r="AG11" s="35" t="s">
        <v>83</v>
      </c>
      <c r="AH11" s="36" t="s">
        <v>82</v>
      </c>
      <c r="AI11" s="107" t="s">
        <v>5</v>
      </c>
      <c r="AJ11" s="110" t="s">
        <v>6</v>
      </c>
      <c r="AK11" s="111" t="s">
        <v>85</v>
      </c>
      <c r="AL11" s="112" t="s">
        <v>23</v>
      </c>
      <c r="AM11" s="113" t="s">
        <v>24</v>
      </c>
      <c r="AN11" s="114" t="s">
        <v>90</v>
      </c>
      <c r="AO11" s="115" t="s">
        <v>86</v>
      </c>
      <c r="AP11" s="116" t="s">
        <v>87</v>
      </c>
    </row>
    <row r="12" spans="1:42" ht="37.5">
      <c r="A12" s="52" t="s">
        <v>75</v>
      </c>
      <c r="B12" s="56">
        <v>24</v>
      </c>
      <c r="C12" s="56">
        <v>30</v>
      </c>
      <c r="D12" s="56">
        <v>30</v>
      </c>
      <c r="E12" s="56"/>
      <c r="F12" s="56"/>
      <c r="G12" s="57">
        <v>30</v>
      </c>
      <c r="H12" s="58">
        <v>4</v>
      </c>
      <c r="I12" s="59">
        <f t="shared" ref="I12" si="0">SUM(B12,C12,D12,E12,F12,G12)</f>
        <v>114</v>
      </c>
      <c r="J12" s="60">
        <v>40</v>
      </c>
      <c r="K12" s="61">
        <v>29</v>
      </c>
      <c r="L12" s="62">
        <v>22</v>
      </c>
      <c r="M12" s="62">
        <v>28</v>
      </c>
      <c r="N12" s="62">
        <v>22</v>
      </c>
      <c r="O12" s="62"/>
      <c r="P12" s="63">
        <v>28</v>
      </c>
      <c r="Q12" s="64">
        <v>5</v>
      </c>
      <c r="R12" s="65">
        <f>SUM(K12:P12)</f>
        <v>129</v>
      </c>
      <c r="S12" s="66">
        <v>40</v>
      </c>
      <c r="T12" s="61">
        <v>29</v>
      </c>
      <c r="U12" s="62">
        <v>28</v>
      </c>
      <c r="V12" s="62">
        <v>28</v>
      </c>
      <c r="W12" s="62">
        <v>29</v>
      </c>
      <c r="X12" s="62"/>
      <c r="Y12" s="63">
        <v>28</v>
      </c>
      <c r="Z12" s="64">
        <v>5</v>
      </c>
      <c r="AA12" s="65">
        <f>SUM(T12:Y12)</f>
        <v>142</v>
      </c>
      <c r="AB12" s="66">
        <v>40</v>
      </c>
      <c r="AC12" s="61">
        <v>28</v>
      </c>
      <c r="AD12" s="62">
        <v>30</v>
      </c>
      <c r="AE12" s="62">
        <v>31</v>
      </c>
      <c r="AF12" s="62">
        <v>30</v>
      </c>
      <c r="AG12" s="62"/>
      <c r="AH12" s="63">
        <v>29</v>
      </c>
      <c r="AI12" s="64">
        <v>5</v>
      </c>
      <c r="AJ12" s="65">
        <f>SUM(AC12:AH12)</f>
        <v>148</v>
      </c>
      <c r="AK12" s="66">
        <v>30</v>
      </c>
      <c r="AL12" s="67">
        <f t="shared" ref="AL12:AL23" si="1">SUM(H12,Q12,Z12,AI12)</f>
        <v>19</v>
      </c>
      <c r="AM12" s="68">
        <f t="shared" ref="AM12:AM23" si="2">SUM(I12,R12,AA12,AJ12)</f>
        <v>533</v>
      </c>
      <c r="AN12" s="69">
        <f>SUM(J12,S12,AB12,AK12)</f>
        <v>150</v>
      </c>
      <c r="AO12" s="70">
        <v>5</v>
      </c>
      <c r="AP12" s="71">
        <v>5</v>
      </c>
    </row>
    <row r="13" spans="1:42" ht="27" customHeight="1">
      <c r="A13" s="53" t="s">
        <v>66</v>
      </c>
      <c r="B13" s="72">
        <v>23</v>
      </c>
      <c r="C13" s="72">
        <v>24</v>
      </c>
      <c r="D13" s="72">
        <v>23</v>
      </c>
      <c r="E13" s="72"/>
      <c r="F13" s="72"/>
      <c r="G13" s="73"/>
      <c r="H13" s="74">
        <v>3</v>
      </c>
      <c r="I13" s="75">
        <f>SUM(B13:D13)</f>
        <v>70</v>
      </c>
      <c r="J13" s="76">
        <v>30</v>
      </c>
      <c r="K13" s="77">
        <v>27</v>
      </c>
      <c r="L13" s="78">
        <v>28</v>
      </c>
      <c r="M13" s="78"/>
      <c r="N13" s="78"/>
      <c r="O13" s="78"/>
      <c r="P13" s="79"/>
      <c r="Q13" s="80">
        <v>2</v>
      </c>
      <c r="R13" s="81">
        <f t="shared" ref="R13:R31" si="3">SUM(K13,L13,M13,N13,O13,P13)</f>
        <v>55</v>
      </c>
      <c r="S13" s="82">
        <v>18</v>
      </c>
      <c r="T13" s="77">
        <v>29</v>
      </c>
      <c r="U13" s="78">
        <v>30</v>
      </c>
      <c r="V13" s="78">
        <v>26</v>
      </c>
      <c r="W13" s="78"/>
      <c r="X13" s="78"/>
      <c r="Y13" s="79"/>
      <c r="Z13" s="80">
        <v>3</v>
      </c>
      <c r="AA13" s="81">
        <f t="shared" ref="AA13:AA14" si="4">SUM(T13,U13,V13,W13,X13,Y13)</f>
        <v>85</v>
      </c>
      <c r="AB13" s="82">
        <v>30</v>
      </c>
      <c r="AC13" s="77">
        <v>30</v>
      </c>
      <c r="AD13" s="78">
        <v>30</v>
      </c>
      <c r="AE13" s="78"/>
      <c r="AF13" s="78"/>
      <c r="AG13" s="78"/>
      <c r="AH13" s="79"/>
      <c r="AI13" s="80">
        <v>2</v>
      </c>
      <c r="AJ13" s="81">
        <f t="shared" ref="AJ13:AJ14" si="5">SUM(AC13,AD13,AE13,AF13,AH13)</f>
        <v>60</v>
      </c>
      <c r="AK13" s="82">
        <v>12</v>
      </c>
      <c r="AL13" s="83">
        <f t="shared" si="1"/>
        <v>10</v>
      </c>
      <c r="AM13" s="84">
        <f t="shared" si="2"/>
        <v>270</v>
      </c>
      <c r="AN13" s="85">
        <v>120</v>
      </c>
      <c r="AO13" s="86">
        <v>3</v>
      </c>
      <c r="AP13" s="87">
        <v>3</v>
      </c>
    </row>
    <row r="14" spans="1:42" ht="30.75" customHeight="1">
      <c r="A14" s="53" t="s">
        <v>67</v>
      </c>
      <c r="B14" s="72">
        <v>21</v>
      </c>
      <c r="C14" s="72"/>
      <c r="D14" s="72"/>
      <c r="E14" s="72"/>
      <c r="F14" s="72"/>
      <c r="G14" s="73"/>
      <c r="H14" s="74">
        <v>1</v>
      </c>
      <c r="I14" s="75">
        <f t="shared" ref="I14:I31" si="6">SUM(B14:D14)</f>
        <v>21</v>
      </c>
      <c r="J14" s="76">
        <v>15</v>
      </c>
      <c r="K14" s="77">
        <v>27</v>
      </c>
      <c r="L14" s="78"/>
      <c r="M14" s="78"/>
      <c r="N14" s="78"/>
      <c r="O14" s="78"/>
      <c r="P14" s="79"/>
      <c r="Q14" s="80">
        <v>1</v>
      </c>
      <c r="R14" s="81">
        <f t="shared" si="3"/>
        <v>27</v>
      </c>
      <c r="S14" s="82">
        <v>15</v>
      </c>
      <c r="T14" s="77">
        <v>28</v>
      </c>
      <c r="U14" s="78"/>
      <c r="V14" s="78"/>
      <c r="W14" s="78"/>
      <c r="X14" s="78"/>
      <c r="Y14" s="79"/>
      <c r="Z14" s="80">
        <v>1</v>
      </c>
      <c r="AA14" s="81">
        <f t="shared" si="4"/>
        <v>28</v>
      </c>
      <c r="AB14" s="82">
        <v>15</v>
      </c>
      <c r="AC14" s="77">
        <v>30</v>
      </c>
      <c r="AD14" s="78"/>
      <c r="AE14" s="78"/>
      <c r="AF14" s="78"/>
      <c r="AG14" s="78"/>
      <c r="AH14" s="79"/>
      <c r="AI14" s="80">
        <v>1</v>
      </c>
      <c r="AJ14" s="81">
        <f t="shared" si="5"/>
        <v>30</v>
      </c>
      <c r="AK14" s="82">
        <v>15</v>
      </c>
      <c r="AL14" s="83">
        <f>SUM(H14,Q14,Z14,AI14)</f>
        <v>4</v>
      </c>
      <c r="AM14" s="84">
        <f t="shared" si="2"/>
        <v>106</v>
      </c>
      <c r="AN14" s="85">
        <v>60</v>
      </c>
      <c r="AO14" s="86">
        <v>2</v>
      </c>
      <c r="AP14" s="87">
        <v>1.5</v>
      </c>
    </row>
    <row r="15" spans="1:42" ht="37.5">
      <c r="A15" s="53" t="s">
        <v>69</v>
      </c>
      <c r="B15" s="72">
        <v>30</v>
      </c>
      <c r="C15" s="72">
        <v>30</v>
      </c>
      <c r="D15" s="72">
        <v>30</v>
      </c>
      <c r="E15" s="72">
        <v>30</v>
      </c>
      <c r="F15" s="72"/>
      <c r="G15" s="73"/>
      <c r="H15" s="74">
        <v>4</v>
      </c>
      <c r="I15" s="59">
        <f t="shared" ref="I15" si="7">SUM(B15,C15,D15,E15,F15,G15)</f>
        <v>120</v>
      </c>
      <c r="J15" s="76">
        <v>50</v>
      </c>
      <c r="K15" s="77">
        <v>28</v>
      </c>
      <c r="L15" s="78">
        <v>27</v>
      </c>
      <c r="M15" s="78">
        <v>28</v>
      </c>
      <c r="N15" s="78">
        <v>28</v>
      </c>
      <c r="O15" s="78">
        <v>22</v>
      </c>
      <c r="P15" s="79"/>
      <c r="Q15" s="80">
        <v>5</v>
      </c>
      <c r="R15" s="81">
        <f>SUM(K15:P15)</f>
        <v>133</v>
      </c>
      <c r="S15" s="82">
        <v>40</v>
      </c>
      <c r="T15" s="77">
        <v>29</v>
      </c>
      <c r="U15" s="78">
        <v>29</v>
      </c>
      <c r="V15" s="78">
        <v>29</v>
      </c>
      <c r="W15" s="78">
        <v>30</v>
      </c>
      <c r="X15" s="78">
        <v>29</v>
      </c>
      <c r="Y15" s="79"/>
      <c r="Z15" s="80">
        <v>5</v>
      </c>
      <c r="AA15" s="81">
        <f>SUM(T15:Y15)</f>
        <v>146</v>
      </c>
      <c r="AB15" s="82">
        <v>50</v>
      </c>
      <c r="AC15" s="77">
        <v>30</v>
      </c>
      <c r="AD15" s="78">
        <v>29</v>
      </c>
      <c r="AE15" s="78">
        <v>24</v>
      </c>
      <c r="AF15" s="78">
        <v>29</v>
      </c>
      <c r="AG15" s="78">
        <v>28</v>
      </c>
      <c r="AH15" s="79"/>
      <c r="AI15" s="80">
        <v>5</v>
      </c>
      <c r="AJ15" s="81">
        <f>SUM(AD15:AH15,AC15)</f>
        <v>140</v>
      </c>
      <c r="AK15" s="82">
        <v>40</v>
      </c>
      <c r="AL15" s="83">
        <f t="shared" si="1"/>
        <v>19</v>
      </c>
      <c r="AM15" s="84">
        <f t="shared" si="2"/>
        <v>539</v>
      </c>
      <c r="AN15" s="85">
        <v>180</v>
      </c>
      <c r="AO15" s="86">
        <v>6</v>
      </c>
      <c r="AP15" s="87">
        <v>5</v>
      </c>
    </row>
    <row r="16" spans="1:42" ht="37.5">
      <c r="A16" s="53" t="s">
        <v>70</v>
      </c>
      <c r="B16" s="88">
        <v>28</v>
      </c>
      <c r="C16" s="72">
        <v>30</v>
      </c>
      <c r="D16" s="72">
        <v>30</v>
      </c>
      <c r="E16" s="72"/>
      <c r="F16" s="72"/>
      <c r="G16" s="73"/>
      <c r="H16" s="74">
        <v>3</v>
      </c>
      <c r="I16" s="75">
        <f t="shared" si="6"/>
        <v>88</v>
      </c>
      <c r="J16" s="76">
        <v>30</v>
      </c>
      <c r="K16" s="89">
        <v>23</v>
      </c>
      <c r="L16" s="78">
        <v>26</v>
      </c>
      <c r="M16" s="78">
        <v>25</v>
      </c>
      <c r="N16" s="78"/>
      <c r="O16" s="78"/>
      <c r="P16" s="79"/>
      <c r="Q16" s="80">
        <v>3</v>
      </c>
      <c r="R16" s="81">
        <f t="shared" si="3"/>
        <v>74</v>
      </c>
      <c r="S16" s="82">
        <v>30</v>
      </c>
      <c r="T16" s="89">
        <v>30</v>
      </c>
      <c r="U16" s="78">
        <v>28</v>
      </c>
      <c r="V16" s="78">
        <v>29</v>
      </c>
      <c r="W16" s="78"/>
      <c r="X16" s="78"/>
      <c r="Y16" s="79"/>
      <c r="Z16" s="80">
        <v>3</v>
      </c>
      <c r="AA16" s="81">
        <f t="shared" ref="AA16:AA31" si="8">SUM(T16:Y16)</f>
        <v>87</v>
      </c>
      <c r="AB16" s="82">
        <v>30</v>
      </c>
      <c r="AC16" s="77">
        <v>24</v>
      </c>
      <c r="AD16" s="78">
        <v>30</v>
      </c>
      <c r="AE16" s="78">
        <v>30</v>
      </c>
      <c r="AF16" s="78"/>
      <c r="AG16" s="78"/>
      <c r="AH16" s="79"/>
      <c r="AI16" s="80">
        <v>3</v>
      </c>
      <c r="AJ16" s="81">
        <f t="shared" ref="AJ16:AJ31" si="9">SUM(AD16:AH16,AC16)</f>
        <v>84</v>
      </c>
      <c r="AK16" s="82">
        <v>30</v>
      </c>
      <c r="AL16" s="83">
        <f t="shared" si="1"/>
        <v>12</v>
      </c>
      <c r="AM16" s="84">
        <f t="shared" si="2"/>
        <v>333</v>
      </c>
      <c r="AN16" s="85">
        <v>120</v>
      </c>
      <c r="AO16" s="86">
        <v>4</v>
      </c>
      <c r="AP16" s="87">
        <v>3</v>
      </c>
    </row>
    <row r="17" spans="1:42" ht="39" customHeight="1">
      <c r="A17" s="53" t="s">
        <v>101</v>
      </c>
      <c r="B17" s="72">
        <v>31</v>
      </c>
      <c r="C17" s="72"/>
      <c r="D17" s="72"/>
      <c r="E17" s="72"/>
      <c r="F17" s="72"/>
      <c r="G17" s="73"/>
      <c r="H17" s="74">
        <v>1</v>
      </c>
      <c r="I17" s="75">
        <f t="shared" si="6"/>
        <v>31</v>
      </c>
      <c r="J17" s="76">
        <v>15</v>
      </c>
      <c r="K17" s="77">
        <v>22</v>
      </c>
      <c r="L17" s="78">
        <v>20</v>
      </c>
      <c r="M17" s="78"/>
      <c r="N17" s="78"/>
      <c r="O17" s="78"/>
      <c r="P17" s="79"/>
      <c r="Q17" s="80">
        <v>2</v>
      </c>
      <c r="R17" s="81">
        <f t="shared" si="3"/>
        <v>42</v>
      </c>
      <c r="S17" s="82">
        <v>15</v>
      </c>
      <c r="T17" s="77">
        <v>30</v>
      </c>
      <c r="U17" s="78"/>
      <c r="V17" s="78"/>
      <c r="W17" s="78"/>
      <c r="X17" s="78"/>
      <c r="Y17" s="79"/>
      <c r="Z17" s="80">
        <v>1</v>
      </c>
      <c r="AA17" s="81">
        <f t="shared" si="8"/>
        <v>30</v>
      </c>
      <c r="AB17" s="82">
        <v>15</v>
      </c>
      <c r="AC17" s="77">
        <v>30</v>
      </c>
      <c r="AD17" s="78"/>
      <c r="AE17" s="78"/>
      <c r="AF17" s="78"/>
      <c r="AG17" s="78"/>
      <c r="AH17" s="79"/>
      <c r="AI17" s="80">
        <v>1</v>
      </c>
      <c r="AJ17" s="81">
        <f t="shared" si="9"/>
        <v>30</v>
      </c>
      <c r="AK17" s="82">
        <v>15</v>
      </c>
      <c r="AL17" s="83">
        <f t="shared" si="1"/>
        <v>5</v>
      </c>
      <c r="AM17" s="84">
        <f t="shared" si="2"/>
        <v>133</v>
      </c>
      <c r="AN17" s="85">
        <v>60</v>
      </c>
      <c r="AO17" s="86">
        <v>2</v>
      </c>
      <c r="AP17" s="87">
        <v>1.5</v>
      </c>
    </row>
    <row r="18" spans="1:42" ht="36.75" customHeight="1">
      <c r="A18" s="53" t="s">
        <v>102</v>
      </c>
      <c r="B18" s="72">
        <v>12</v>
      </c>
      <c r="C18" s="72"/>
      <c r="D18" s="72"/>
      <c r="E18" s="72"/>
      <c r="F18" s="72"/>
      <c r="G18" s="73"/>
      <c r="H18" s="74">
        <v>1</v>
      </c>
      <c r="I18" s="75">
        <f t="shared" si="6"/>
        <v>12</v>
      </c>
      <c r="J18" s="76">
        <v>8</v>
      </c>
      <c r="K18" s="77">
        <v>11</v>
      </c>
      <c r="L18" s="78"/>
      <c r="M18" s="78"/>
      <c r="N18" s="78"/>
      <c r="O18" s="78"/>
      <c r="P18" s="79"/>
      <c r="Q18" s="80">
        <v>1</v>
      </c>
      <c r="R18" s="81">
        <f t="shared" si="3"/>
        <v>11</v>
      </c>
      <c r="S18" s="82">
        <v>7</v>
      </c>
      <c r="T18" s="77">
        <v>15</v>
      </c>
      <c r="U18" s="78"/>
      <c r="V18" s="78"/>
      <c r="W18" s="78"/>
      <c r="X18" s="78"/>
      <c r="Y18" s="79"/>
      <c r="Z18" s="80">
        <v>1</v>
      </c>
      <c r="AA18" s="81">
        <f t="shared" si="8"/>
        <v>15</v>
      </c>
      <c r="AB18" s="82">
        <v>11</v>
      </c>
      <c r="AC18" s="77">
        <v>10</v>
      </c>
      <c r="AD18" s="78"/>
      <c r="AE18" s="78"/>
      <c r="AF18" s="78"/>
      <c r="AG18" s="78"/>
      <c r="AH18" s="79"/>
      <c r="AI18" s="80">
        <v>1</v>
      </c>
      <c r="AJ18" s="81">
        <f t="shared" si="9"/>
        <v>10</v>
      </c>
      <c r="AK18" s="82">
        <v>4</v>
      </c>
      <c r="AL18" s="83">
        <f t="shared" si="1"/>
        <v>4</v>
      </c>
      <c r="AM18" s="84">
        <f t="shared" si="2"/>
        <v>48</v>
      </c>
      <c r="AN18" s="85">
        <v>30</v>
      </c>
      <c r="AO18" s="86">
        <v>1</v>
      </c>
      <c r="AP18" s="87">
        <v>0.5</v>
      </c>
    </row>
    <row r="19" spans="1:42" ht="39" customHeight="1">
      <c r="A19" s="53" t="s">
        <v>103</v>
      </c>
      <c r="B19" s="72">
        <v>8</v>
      </c>
      <c r="C19" s="72"/>
      <c r="D19" s="72"/>
      <c r="E19" s="72"/>
      <c r="F19" s="72"/>
      <c r="G19" s="73"/>
      <c r="H19" s="74">
        <v>1</v>
      </c>
      <c r="I19" s="75">
        <f t="shared" si="6"/>
        <v>8</v>
      </c>
      <c r="J19" s="76">
        <v>8</v>
      </c>
      <c r="K19" s="77">
        <v>12</v>
      </c>
      <c r="L19" s="78"/>
      <c r="M19" s="78"/>
      <c r="N19" s="78"/>
      <c r="O19" s="78"/>
      <c r="P19" s="79"/>
      <c r="Q19" s="80">
        <v>1</v>
      </c>
      <c r="R19" s="81">
        <f t="shared" si="3"/>
        <v>12</v>
      </c>
      <c r="S19" s="82">
        <v>12</v>
      </c>
      <c r="T19" s="77">
        <v>10</v>
      </c>
      <c r="U19" s="78"/>
      <c r="V19" s="78"/>
      <c r="W19" s="78"/>
      <c r="X19" s="78"/>
      <c r="Y19" s="79"/>
      <c r="Z19" s="80">
        <v>1</v>
      </c>
      <c r="AA19" s="81">
        <f t="shared" si="8"/>
        <v>10</v>
      </c>
      <c r="AB19" s="82">
        <v>10</v>
      </c>
      <c r="AC19" s="77">
        <v>11</v>
      </c>
      <c r="AD19" s="78"/>
      <c r="AE19" s="78"/>
      <c r="AF19" s="78"/>
      <c r="AG19" s="78"/>
      <c r="AH19" s="79"/>
      <c r="AI19" s="80">
        <v>1</v>
      </c>
      <c r="AJ19" s="81">
        <f t="shared" si="9"/>
        <v>11</v>
      </c>
      <c r="AK19" s="82">
        <v>11</v>
      </c>
      <c r="AL19" s="83">
        <f t="shared" si="1"/>
        <v>4</v>
      </c>
      <c r="AM19" s="84">
        <f t="shared" si="2"/>
        <v>41</v>
      </c>
      <c r="AN19" s="85">
        <v>41</v>
      </c>
      <c r="AO19" s="86">
        <v>2</v>
      </c>
      <c r="AP19" s="87">
        <v>1</v>
      </c>
    </row>
    <row r="20" spans="1:42" ht="36" customHeight="1">
      <c r="A20" s="53" t="s">
        <v>71</v>
      </c>
      <c r="B20" s="72">
        <v>29</v>
      </c>
      <c r="C20" s="72">
        <v>30</v>
      </c>
      <c r="D20" s="72">
        <v>29</v>
      </c>
      <c r="E20" s="72"/>
      <c r="F20" s="72"/>
      <c r="G20" s="73"/>
      <c r="H20" s="74">
        <v>3</v>
      </c>
      <c r="I20" s="75">
        <f t="shared" si="6"/>
        <v>88</v>
      </c>
      <c r="J20" s="76">
        <v>30</v>
      </c>
      <c r="K20" s="77">
        <v>24</v>
      </c>
      <c r="L20" s="78">
        <v>22</v>
      </c>
      <c r="M20" s="78">
        <v>18</v>
      </c>
      <c r="N20" s="78"/>
      <c r="O20" s="78"/>
      <c r="P20" s="79"/>
      <c r="Q20" s="80">
        <v>3</v>
      </c>
      <c r="R20" s="81">
        <f t="shared" si="3"/>
        <v>64</v>
      </c>
      <c r="S20" s="82">
        <v>30</v>
      </c>
      <c r="T20" s="77">
        <v>25</v>
      </c>
      <c r="U20" s="78">
        <v>26</v>
      </c>
      <c r="V20" s="78">
        <v>22</v>
      </c>
      <c r="W20" s="78"/>
      <c r="X20" s="78"/>
      <c r="Y20" s="79"/>
      <c r="Z20" s="80">
        <v>3</v>
      </c>
      <c r="AA20" s="81">
        <f t="shared" si="8"/>
        <v>73</v>
      </c>
      <c r="AB20" s="82">
        <v>30</v>
      </c>
      <c r="AC20" s="77">
        <v>27</v>
      </c>
      <c r="AD20" s="78">
        <v>24</v>
      </c>
      <c r="AE20" s="78">
        <v>18</v>
      </c>
      <c r="AF20" s="78"/>
      <c r="AG20" s="78"/>
      <c r="AH20" s="79"/>
      <c r="AI20" s="80">
        <v>3</v>
      </c>
      <c r="AJ20" s="81">
        <f t="shared" si="9"/>
        <v>69</v>
      </c>
      <c r="AK20" s="82">
        <v>30</v>
      </c>
      <c r="AL20" s="83">
        <f t="shared" si="1"/>
        <v>12</v>
      </c>
      <c r="AM20" s="84">
        <f t="shared" si="2"/>
        <v>294</v>
      </c>
      <c r="AN20" s="85">
        <v>120</v>
      </c>
      <c r="AO20" s="86">
        <v>4</v>
      </c>
      <c r="AP20" s="87">
        <v>3</v>
      </c>
    </row>
    <row r="21" spans="1:42" ht="27.75" customHeight="1">
      <c r="A21" s="53" t="s">
        <v>72</v>
      </c>
      <c r="B21" s="72">
        <v>30</v>
      </c>
      <c r="C21" s="72">
        <v>24</v>
      </c>
      <c r="D21" s="72">
        <v>30</v>
      </c>
      <c r="E21" s="72"/>
      <c r="F21" s="72"/>
      <c r="G21" s="73"/>
      <c r="H21" s="74">
        <v>3</v>
      </c>
      <c r="I21" s="75">
        <f t="shared" si="6"/>
        <v>84</v>
      </c>
      <c r="J21" s="76">
        <v>30</v>
      </c>
      <c r="K21" s="77">
        <v>23</v>
      </c>
      <c r="L21" s="78">
        <v>28</v>
      </c>
      <c r="M21" s="78">
        <v>28</v>
      </c>
      <c r="N21" s="78"/>
      <c r="O21" s="78"/>
      <c r="P21" s="79"/>
      <c r="Q21" s="80">
        <v>3</v>
      </c>
      <c r="R21" s="81">
        <f t="shared" si="3"/>
        <v>79</v>
      </c>
      <c r="S21" s="82">
        <v>30</v>
      </c>
      <c r="T21" s="77">
        <v>29</v>
      </c>
      <c r="U21" s="78">
        <v>21</v>
      </c>
      <c r="V21" s="78">
        <v>29</v>
      </c>
      <c r="W21" s="78"/>
      <c r="X21" s="78"/>
      <c r="Y21" s="79"/>
      <c r="Z21" s="80">
        <v>3</v>
      </c>
      <c r="AA21" s="81">
        <f t="shared" si="8"/>
        <v>79</v>
      </c>
      <c r="AB21" s="82">
        <v>30</v>
      </c>
      <c r="AC21" s="77">
        <v>28</v>
      </c>
      <c r="AD21" s="78">
        <v>29</v>
      </c>
      <c r="AE21" s="78">
        <v>30</v>
      </c>
      <c r="AF21" s="78"/>
      <c r="AG21" s="78"/>
      <c r="AH21" s="79"/>
      <c r="AI21" s="80">
        <v>3</v>
      </c>
      <c r="AJ21" s="81">
        <f t="shared" si="9"/>
        <v>87</v>
      </c>
      <c r="AK21" s="82">
        <v>30</v>
      </c>
      <c r="AL21" s="83">
        <f t="shared" si="1"/>
        <v>12</v>
      </c>
      <c r="AM21" s="84">
        <f t="shared" si="2"/>
        <v>329</v>
      </c>
      <c r="AN21" s="85">
        <f t="shared" ref="AN21:AN28" si="10">SUM(J21,S21,AB21,AK21)</f>
        <v>120</v>
      </c>
      <c r="AO21" s="86">
        <v>4</v>
      </c>
      <c r="AP21" s="87">
        <v>3</v>
      </c>
    </row>
    <row r="22" spans="1:42" ht="27.75" customHeight="1">
      <c r="A22" s="53" t="s">
        <v>73</v>
      </c>
      <c r="B22" s="88">
        <v>28</v>
      </c>
      <c r="C22" s="72">
        <v>28</v>
      </c>
      <c r="D22" s="72">
        <v>29</v>
      </c>
      <c r="E22" s="72"/>
      <c r="F22" s="72"/>
      <c r="G22" s="73"/>
      <c r="H22" s="74">
        <v>3</v>
      </c>
      <c r="I22" s="75">
        <f>SUM(B22:E22)</f>
        <v>85</v>
      </c>
      <c r="J22" s="76">
        <v>40</v>
      </c>
      <c r="K22" s="77">
        <v>28</v>
      </c>
      <c r="L22" s="90">
        <v>28</v>
      </c>
      <c r="M22" s="78">
        <v>21</v>
      </c>
      <c r="N22" s="78">
        <v>28</v>
      </c>
      <c r="O22" s="78"/>
      <c r="P22" s="79"/>
      <c r="Q22" s="80">
        <v>4</v>
      </c>
      <c r="R22" s="81">
        <f t="shared" si="3"/>
        <v>105</v>
      </c>
      <c r="S22" s="82">
        <v>40</v>
      </c>
      <c r="T22" s="89">
        <v>30</v>
      </c>
      <c r="U22" s="78">
        <v>31</v>
      </c>
      <c r="V22" s="78">
        <v>29</v>
      </c>
      <c r="W22" s="78"/>
      <c r="X22" s="78"/>
      <c r="Y22" s="79"/>
      <c r="Z22" s="80">
        <v>3</v>
      </c>
      <c r="AA22" s="81">
        <f t="shared" si="8"/>
        <v>90</v>
      </c>
      <c r="AB22" s="82">
        <v>40</v>
      </c>
      <c r="AC22" s="89">
        <v>29</v>
      </c>
      <c r="AD22" s="78">
        <v>29</v>
      </c>
      <c r="AE22" s="78">
        <v>29</v>
      </c>
      <c r="AF22" s="90">
        <v>26</v>
      </c>
      <c r="AG22" s="78"/>
      <c r="AH22" s="79"/>
      <c r="AI22" s="80">
        <v>4</v>
      </c>
      <c r="AJ22" s="81">
        <f t="shared" si="9"/>
        <v>113</v>
      </c>
      <c r="AK22" s="82">
        <v>30</v>
      </c>
      <c r="AL22" s="83">
        <f t="shared" si="1"/>
        <v>14</v>
      </c>
      <c r="AM22" s="84">
        <f t="shared" si="2"/>
        <v>393</v>
      </c>
      <c r="AN22" s="85">
        <v>150</v>
      </c>
      <c r="AO22" s="86">
        <v>5</v>
      </c>
      <c r="AP22" s="87">
        <v>4</v>
      </c>
    </row>
    <row r="23" spans="1:42" ht="36" customHeight="1">
      <c r="A23" s="53" t="s">
        <v>104</v>
      </c>
      <c r="B23" s="72">
        <v>30</v>
      </c>
      <c r="C23" s="72"/>
      <c r="D23" s="72"/>
      <c r="E23" s="72"/>
      <c r="F23" s="72"/>
      <c r="G23" s="73"/>
      <c r="H23" s="74">
        <v>1</v>
      </c>
      <c r="I23" s="75">
        <f>SUM(B23:E23)</f>
        <v>30</v>
      </c>
      <c r="J23" s="76">
        <v>17</v>
      </c>
      <c r="K23" s="77">
        <v>18</v>
      </c>
      <c r="L23" s="78">
        <v>15</v>
      </c>
      <c r="M23" s="78"/>
      <c r="N23" s="78"/>
      <c r="O23" s="78"/>
      <c r="P23" s="79"/>
      <c r="Q23" s="80">
        <v>2</v>
      </c>
      <c r="R23" s="81">
        <f t="shared" si="3"/>
        <v>33</v>
      </c>
      <c r="S23" s="82">
        <v>18</v>
      </c>
      <c r="T23" s="77">
        <v>27</v>
      </c>
      <c r="U23" s="78"/>
      <c r="V23" s="78"/>
      <c r="W23" s="78"/>
      <c r="X23" s="78"/>
      <c r="Y23" s="79"/>
      <c r="Z23" s="80">
        <v>1</v>
      </c>
      <c r="AA23" s="81">
        <f t="shared" si="8"/>
        <v>27</v>
      </c>
      <c r="AB23" s="82">
        <v>10</v>
      </c>
      <c r="AC23" s="77">
        <v>23</v>
      </c>
      <c r="AD23" s="78">
        <v>15</v>
      </c>
      <c r="AE23" s="78"/>
      <c r="AF23" s="78"/>
      <c r="AG23" s="78"/>
      <c r="AH23" s="79"/>
      <c r="AI23" s="80">
        <v>2</v>
      </c>
      <c r="AJ23" s="81">
        <f t="shared" si="9"/>
        <v>38</v>
      </c>
      <c r="AK23" s="82">
        <v>15</v>
      </c>
      <c r="AL23" s="83">
        <f t="shared" si="1"/>
        <v>6</v>
      </c>
      <c r="AM23" s="84">
        <f t="shared" si="2"/>
        <v>128</v>
      </c>
      <c r="AN23" s="85">
        <v>60</v>
      </c>
      <c r="AO23" s="86">
        <v>2</v>
      </c>
      <c r="AP23" s="87">
        <v>1.5</v>
      </c>
    </row>
    <row r="24" spans="1:42" s="22" customFormat="1" ht="33.75" customHeight="1">
      <c r="A24" s="53" t="s">
        <v>74</v>
      </c>
      <c r="B24" s="91"/>
      <c r="C24" s="91"/>
      <c r="D24" s="91"/>
      <c r="E24" s="91"/>
      <c r="F24" s="91"/>
      <c r="G24" s="92"/>
      <c r="H24" s="74"/>
      <c r="I24" s="75"/>
      <c r="J24" s="76"/>
      <c r="K24" s="93"/>
      <c r="L24" s="94"/>
      <c r="M24" s="94"/>
      <c r="N24" s="94"/>
      <c r="O24" s="94"/>
      <c r="P24" s="95"/>
      <c r="Q24" s="96"/>
      <c r="R24" s="81"/>
      <c r="S24" s="82"/>
      <c r="T24" s="93"/>
      <c r="U24" s="94"/>
      <c r="V24" s="94"/>
      <c r="W24" s="94"/>
      <c r="X24" s="94"/>
      <c r="Y24" s="95"/>
      <c r="Z24" s="96"/>
      <c r="AA24" s="81"/>
      <c r="AB24" s="82"/>
      <c r="AC24" s="93"/>
      <c r="AD24" s="94"/>
      <c r="AE24" s="94"/>
      <c r="AF24" s="94"/>
      <c r="AG24" s="94"/>
      <c r="AH24" s="95"/>
      <c r="AI24" s="96"/>
      <c r="AJ24" s="81"/>
      <c r="AK24" s="82"/>
      <c r="AL24" s="97"/>
      <c r="AM24" s="98"/>
      <c r="AN24" s="85"/>
      <c r="AO24" s="86"/>
      <c r="AP24" s="87"/>
    </row>
    <row r="25" spans="1:42" ht="29.25" customHeight="1">
      <c r="A25" s="53" t="s">
        <v>91</v>
      </c>
      <c r="B25" s="72">
        <v>19</v>
      </c>
      <c r="C25" s="72"/>
      <c r="D25" s="72"/>
      <c r="E25" s="72"/>
      <c r="F25" s="72"/>
      <c r="G25" s="73"/>
      <c r="H25" s="74">
        <v>1</v>
      </c>
      <c r="I25" s="75">
        <f t="shared" si="6"/>
        <v>19</v>
      </c>
      <c r="J25" s="76">
        <v>15</v>
      </c>
      <c r="K25" s="77">
        <v>21</v>
      </c>
      <c r="L25" s="78"/>
      <c r="M25" s="78"/>
      <c r="N25" s="78"/>
      <c r="O25" s="78"/>
      <c r="P25" s="79"/>
      <c r="Q25" s="80">
        <v>1</v>
      </c>
      <c r="R25" s="81">
        <f t="shared" si="3"/>
        <v>21</v>
      </c>
      <c r="S25" s="82">
        <v>15</v>
      </c>
      <c r="T25" s="77">
        <v>26</v>
      </c>
      <c r="U25" s="78"/>
      <c r="V25" s="78"/>
      <c r="W25" s="78"/>
      <c r="X25" s="78"/>
      <c r="Y25" s="79"/>
      <c r="Z25" s="80">
        <v>1</v>
      </c>
      <c r="AA25" s="81">
        <f t="shared" si="8"/>
        <v>26</v>
      </c>
      <c r="AB25" s="82">
        <v>15</v>
      </c>
      <c r="AC25" s="77">
        <v>20</v>
      </c>
      <c r="AD25" s="78"/>
      <c r="AE25" s="78"/>
      <c r="AF25" s="78"/>
      <c r="AG25" s="78"/>
      <c r="AH25" s="79"/>
      <c r="AI25" s="80">
        <v>1</v>
      </c>
      <c r="AJ25" s="81">
        <f t="shared" si="9"/>
        <v>20</v>
      </c>
      <c r="AK25" s="82">
        <v>15</v>
      </c>
      <c r="AL25" s="83">
        <f t="shared" ref="AL25:AM30" si="11">SUM(H25,Q25,Z25,AI25)</f>
        <v>4</v>
      </c>
      <c r="AM25" s="84">
        <f t="shared" si="11"/>
        <v>86</v>
      </c>
      <c r="AN25" s="85">
        <v>60</v>
      </c>
      <c r="AO25" s="86">
        <v>2</v>
      </c>
      <c r="AP25" s="87">
        <v>1</v>
      </c>
    </row>
    <row r="26" spans="1:42" s="22" customFormat="1" ht="26.25" customHeight="1">
      <c r="A26" s="53" t="s">
        <v>96</v>
      </c>
      <c r="B26" s="91">
        <v>24</v>
      </c>
      <c r="C26" s="91"/>
      <c r="D26" s="91"/>
      <c r="E26" s="91"/>
      <c r="F26" s="91"/>
      <c r="G26" s="92"/>
      <c r="H26" s="74">
        <v>1</v>
      </c>
      <c r="I26" s="75">
        <f t="shared" si="6"/>
        <v>24</v>
      </c>
      <c r="J26" s="76">
        <v>15</v>
      </c>
      <c r="K26" s="93">
        <v>24</v>
      </c>
      <c r="L26" s="94"/>
      <c r="M26" s="94"/>
      <c r="N26" s="94"/>
      <c r="O26" s="94"/>
      <c r="P26" s="95"/>
      <c r="Q26" s="96">
        <v>1</v>
      </c>
      <c r="R26" s="81">
        <f t="shared" si="3"/>
        <v>24</v>
      </c>
      <c r="S26" s="82">
        <v>15</v>
      </c>
      <c r="T26" s="93">
        <v>20</v>
      </c>
      <c r="U26" s="94"/>
      <c r="V26" s="94"/>
      <c r="W26" s="94"/>
      <c r="X26" s="94"/>
      <c r="Y26" s="95"/>
      <c r="Z26" s="96">
        <v>1</v>
      </c>
      <c r="AA26" s="81">
        <f t="shared" si="8"/>
        <v>20</v>
      </c>
      <c r="AB26" s="82">
        <v>15</v>
      </c>
      <c r="AC26" s="93">
        <v>19</v>
      </c>
      <c r="AD26" s="94"/>
      <c r="AE26" s="94"/>
      <c r="AF26" s="94"/>
      <c r="AG26" s="94"/>
      <c r="AH26" s="95"/>
      <c r="AI26" s="96">
        <v>1</v>
      </c>
      <c r="AJ26" s="81">
        <f t="shared" si="9"/>
        <v>19</v>
      </c>
      <c r="AK26" s="82">
        <v>15</v>
      </c>
      <c r="AL26" s="97">
        <f t="shared" si="11"/>
        <v>4</v>
      </c>
      <c r="AM26" s="98">
        <f t="shared" si="11"/>
        <v>87</v>
      </c>
      <c r="AN26" s="85">
        <v>60</v>
      </c>
      <c r="AO26" s="86">
        <v>2</v>
      </c>
      <c r="AP26" s="87">
        <v>1</v>
      </c>
    </row>
    <row r="27" spans="1:42" s="22" customFormat="1" ht="27" customHeight="1">
      <c r="A27" s="53" t="s">
        <v>9</v>
      </c>
      <c r="B27" s="91">
        <v>17</v>
      </c>
      <c r="C27" s="91"/>
      <c r="D27" s="91"/>
      <c r="E27" s="91"/>
      <c r="F27" s="91"/>
      <c r="G27" s="92"/>
      <c r="H27" s="74">
        <v>1</v>
      </c>
      <c r="I27" s="75">
        <f t="shared" ref="I27" si="12">SUM(B27:D27)</f>
        <v>17</v>
      </c>
      <c r="J27" s="76">
        <v>10</v>
      </c>
      <c r="K27" s="93">
        <v>15</v>
      </c>
      <c r="L27" s="94"/>
      <c r="M27" s="94"/>
      <c r="N27" s="94"/>
      <c r="O27" s="94"/>
      <c r="P27" s="95"/>
      <c r="Q27" s="96">
        <v>1</v>
      </c>
      <c r="R27" s="81">
        <f t="shared" ref="R27" si="13">SUM(K27,L27,M27,N27,O27,P27)</f>
        <v>15</v>
      </c>
      <c r="S27" s="82"/>
      <c r="T27" s="93">
        <v>19</v>
      </c>
      <c r="U27" s="94"/>
      <c r="V27" s="94"/>
      <c r="W27" s="94"/>
      <c r="X27" s="94"/>
      <c r="Y27" s="95"/>
      <c r="Z27" s="96">
        <v>1</v>
      </c>
      <c r="AA27" s="81">
        <f t="shared" ref="AA27" si="14">SUM(T27:Y27)</f>
        <v>19</v>
      </c>
      <c r="AB27" s="82"/>
      <c r="AC27" s="93">
        <v>18</v>
      </c>
      <c r="AD27" s="94"/>
      <c r="AE27" s="94"/>
      <c r="AF27" s="94"/>
      <c r="AG27" s="94"/>
      <c r="AH27" s="95"/>
      <c r="AI27" s="96">
        <v>1</v>
      </c>
      <c r="AJ27" s="81">
        <f t="shared" ref="AJ27" si="15">SUM(AD27:AH27,AC27)</f>
        <v>18</v>
      </c>
      <c r="AK27" s="82"/>
      <c r="AL27" s="97">
        <f t="shared" ref="AL27" si="16">SUM(H27,Q27,Z27,AI27)</f>
        <v>4</v>
      </c>
      <c r="AM27" s="98">
        <f t="shared" ref="AM27" si="17">SUM(I27,R27,AA27,AJ27)</f>
        <v>69</v>
      </c>
      <c r="AN27" s="85">
        <v>30</v>
      </c>
      <c r="AO27" s="86">
        <v>1</v>
      </c>
      <c r="AP27" s="87">
        <v>0.75</v>
      </c>
    </row>
    <row r="28" spans="1:42" ht="34.5" customHeight="1">
      <c r="A28" s="53" t="s">
        <v>106</v>
      </c>
      <c r="B28" s="72">
        <v>21</v>
      </c>
      <c r="C28" s="72"/>
      <c r="D28" s="72"/>
      <c r="E28" s="72"/>
      <c r="F28" s="72"/>
      <c r="G28" s="73"/>
      <c r="H28" s="74">
        <v>1</v>
      </c>
      <c r="I28" s="75">
        <f t="shared" si="6"/>
        <v>21</v>
      </c>
      <c r="J28" s="76">
        <v>19</v>
      </c>
      <c r="K28" s="77">
        <v>15</v>
      </c>
      <c r="L28" s="78"/>
      <c r="M28" s="78"/>
      <c r="N28" s="78"/>
      <c r="O28" s="78"/>
      <c r="P28" s="79"/>
      <c r="Q28" s="80">
        <v>1</v>
      </c>
      <c r="R28" s="81">
        <f t="shared" si="3"/>
        <v>15</v>
      </c>
      <c r="S28" s="82">
        <v>13</v>
      </c>
      <c r="T28" s="77">
        <v>11</v>
      </c>
      <c r="U28" s="78"/>
      <c r="V28" s="78"/>
      <c r="W28" s="78"/>
      <c r="X28" s="78"/>
      <c r="Y28" s="79"/>
      <c r="Z28" s="80">
        <v>1</v>
      </c>
      <c r="AA28" s="81">
        <f t="shared" si="8"/>
        <v>11</v>
      </c>
      <c r="AB28" s="82">
        <v>11</v>
      </c>
      <c r="AC28" s="77">
        <v>17</v>
      </c>
      <c r="AD28" s="78"/>
      <c r="AE28" s="78"/>
      <c r="AF28" s="78"/>
      <c r="AG28" s="78"/>
      <c r="AH28" s="79"/>
      <c r="AI28" s="80">
        <v>1</v>
      </c>
      <c r="AJ28" s="81">
        <f t="shared" si="9"/>
        <v>17</v>
      </c>
      <c r="AK28" s="82">
        <v>17</v>
      </c>
      <c r="AL28" s="83">
        <f t="shared" si="11"/>
        <v>4</v>
      </c>
      <c r="AM28" s="84">
        <f t="shared" si="11"/>
        <v>64</v>
      </c>
      <c r="AN28" s="85">
        <f t="shared" si="10"/>
        <v>60</v>
      </c>
      <c r="AO28" s="86">
        <v>2</v>
      </c>
      <c r="AP28" s="87">
        <v>1</v>
      </c>
    </row>
    <row r="29" spans="1:42" ht="30" customHeight="1">
      <c r="A29" s="53" t="s">
        <v>8</v>
      </c>
      <c r="B29" s="72">
        <v>17</v>
      </c>
      <c r="C29" s="72">
        <v>17</v>
      </c>
      <c r="D29" s="72"/>
      <c r="E29" s="72"/>
      <c r="F29" s="72"/>
      <c r="G29" s="73"/>
      <c r="H29" s="74">
        <v>2</v>
      </c>
      <c r="I29" s="75">
        <f t="shared" si="6"/>
        <v>34</v>
      </c>
      <c r="J29" s="76">
        <v>10</v>
      </c>
      <c r="K29" s="77">
        <v>17</v>
      </c>
      <c r="L29" s="78">
        <v>18</v>
      </c>
      <c r="M29" s="78"/>
      <c r="N29" s="78"/>
      <c r="O29" s="78"/>
      <c r="P29" s="79"/>
      <c r="Q29" s="80">
        <v>2</v>
      </c>
      <c r="R29" s="81">
        <f t="shared" si="3"/>
        <v>35</v>
      </c>
      <c r="S29" s="82">
        <v>20</v>
      </c>
      <c r="T29" s="77">
        <v>21</v>
      </c>
      <c r="U29" s="78">
        <v>20</v>
      </c>
      <c r="V29" s="78"/>
      <c r="W29" s="78"/>
      <c r="X29" s="78"/>
      <c r="Y29" s="79"/>
      <c r="Z29" s="80">
        <v>2</v>
      </c>
      <c r="AA29" s="81">
        <f t="shared" si="8"/>
        <v>41</v>
      </c>
      <c r="AB29" s="82">
        <v>15</v>
      </c>
      <c r="AC29" s="77">
        <v>20</v>
      </c>
      <c r="AD29" s="78">
        <v>21</v>
      </c>
      <c r="AE29" s="78"/>
      <c r="AF29" s="78"/>
      <c r="AG29" s="78"/>
      <c r="AH29" s="79"/>
      <c r="AI29" s="80">
        <v>2</v>
      </c>
      <c r="AJ29" s="81">
        <f t="shared" si="9"/>
        <v>41</v>
      </c>
      <c r="AK29" s="82">
        <v>15</v>
      </c>
      <c r="AL29" s="83">
        <f t="shared" si="11"/>
        <v>8</v>
      </c>
      <c r="AM29" s="84">
        <f t="shared" si="11"/>
        <v>151</v>
      </c>
      <c r="AN29" s="85">
        <v>60</v>
      </c>
      <c r="AO29" s="86">
        <v>2</v>
      </c>
      <c r="AP29" s="87">
        <v>1.5</v>
      </c>
    </row>
    <row r="30" spans="1:42" ht="28.5" customHeight="1">
      <c r="A30" s="53" t="s">
        <v>7</v>
      </c>
      <c r="B30" s="72">
        <v>24</v>
      </c>
      <c r="C30" s="72"/>
      <c r="D30" s="72"/>
      <c r="E30" s="72"/>
      <c r="F30" s="72"/>
      <c r="G30" s="73"/>
      <c r="H30" s="74">
        <v>1</v>
      </c>
      <c r="I30" s="75">
        <f t="shared" si="6"/>
        <v>24</v>
      </c>
      <c r="J30" s="76"/>
      <c r="K30" s="77">
        <v>15</v>
      </c>
      <c r="L30" s="78"/>
      <c r="M30" s="78"/>
      <c r="N30" s="78"/>
      <c r="O30" s="78"/>
      <c r="P30" s="79"/>
      <c r="Q30" s="80">
        <v>1</v>
      </c>
      <c r="R30" s="81">
        <f t="shared" si="3"/>
        <v>15</v>
      </c>
      <c r="S30" s="82"/>
      <c r="T30" s="77">
        <v>20</v>
      </c>
      <c r="U30" s="78"/>
      <c r="V30" s="78"/>
      <c r="W30" s="78"/>
      <c r="X30" s="78"/>
      <c r="Y30" s="79"/>
      <c r="Z30" s="80">
        <v>1</v>
      </c>
      <c r="AA30" s="81">
        <f t="shared" si="8"/>
        <v>20</v>
      </c>
      <c r="AB30" s="82">
        <v>10</v>
      </c>
      <c r="AC30" s="77">
        <v>16</v>
      </c>
      <c r="AD30" s="78"/>
      <c r="AE30" s="78"/>
      <c r="AF30" s="78"/>
      <c r="AG30" s="78"/>
      <c r="AH30" s="79"/>
      <c r="AI30" s="80">
        <v>1</v>
      </c>
      <c r="AJ30" s="81">
        <f t="shared" si="9"/>
        <v>16</v>
      </c>
      <c r="AK30" s="82">
        <v>20</v>
      </c>
      <c r="AL30" s="83">
        <f t="shared" si="11"/>
        <v>4</v>
      </c>
      <c r="AM30" s="84">
        <f t="shared" si="11"/>
        <v>75</v>
      </c>
      <c r="AN30" s="85">
        <v>30</v>
      </c>
      <c r="AO30" s="86">
        <v>1</v>
      </c>
      <c r="AP30" s="87">
        <v>0.75</v>
      </c>
    </row>
    <row r="31" spans="1:42" s="22" customFormat="1" ht="25.5" customHeight="1" thickBot="1">
      <c r="A31" s="53" t="s">
        <v>107</v>
      </c>
      <c r="B31" s="91"/>
      <c r="C31" s="91"/>
      <c r="D31" s="91"/>
      <c r="E31" s="91"/>
      <c r="F31" s="91"/>
      <c r="G31" s="92"/>
      <c r="H31" s="74"/>
      <c r="I31" s="75">
        <f t="shared" si="6"/>
        <v>0</v>
      </c>
      <c r="J31" s="76"/>
      <c r="K31" s="93"/>
      <c r="L31" s="94"/>
      <c r="M31" s="94"/>
      <c r="N31" s="94"/>
      <c r="O31" s="94"/>
      <c r="P31" s="95"/>
      <c r="Q31" s="96"/>
      <c r="R31" s="81">
        <f t="shared" si="3"/>
        <v>0</v>
      </c>
      <c r="S31" s="82"/>
      <c r="T31" s="93"/>
      <c r="U31" s="94"/>
      <c r="V31" s="94"/>
      <c r="W31" s="94"/>
      <c r="X31" s="94"/>
      <c r="Y31" s="95"/>
      <c r="Z31" s="96"/>
      <c r="AA31" s="81">
        <f t="shared" si="8"/>
        <v>0</v>
      </c>
      <c r="AB31" s="82"/>
      <c r="AC31" s="93"/>
      <c r="AD31" s="94"/>
      <c r="AE31" s="94"/>
      <c r="AF31" s="94"/>
      <c r="AG31" s="94"/>
      <c r="AH31" s="95"/>
      <c r="AI31" s="96"/>
      <c r="AJ31" s="81">
        <f t="shared" si="9"/>
        <v>0</v>
      </c>
      <c r="AK31" s="82"/>
      <c r="AL31" s="97"/>
      <c r="AM31" s="98"/>
      <c r="AN31" s="85"/>
      <c r="AO31" s="86"/>
      <c r="AP31" s="87"/>
    </row>
    <row r="32" spans="1:42" s="29" customFormat="1" ht="33.75" customHeight="1" thickBot="1">
      <c r="A32" s="54" t="s">
        <v>58</v>
      </c>
      <c r="B32" s="35">
        <f t="shared" ref="B32:AP32" si="18">SUM(B12:B31)</f>
        <v>416</v>
      </c>
      <c r="C32" s="35">
        <f t="shared" si="18"/>
        <v>213</v>
      </c>
      <c r="D32" s="35">
        <f t="shared" si="18"/>
        <v>201</v>
      </c>
      <c r="E32" s="35">
        <f t="shared" si="18"/>
        <v>30</v>
      </c>
      <c r="F32" s="35">
        <f t="shared" si="18"/>
        <v>0</v>
      </c>
      <c r="G32" s="36">
        <f t="shared" si="18"/>
        <v>30</v>
      </c>
      <c r="H32" s="44">
        <f t="shared" si="18"/>
        <v>35</v>
      </c>
      <c r="I32" s="99">
        <f t="shared" si="18"/>
        <v>890</v>
      </c>
      <c r="J32" s="100">
        <f t="shared" si="18"/>
        <v>382</v>
      </c>
      <c r="K32" s="38">
        <f t="shared" si="18"/>
        <v>379</v>
      </c>
      <c r="L32" s="35">
        <f t="shared" si="18"/>
        <v>234</v>
      </c>
      <c r="M32" s="35">
        <f t="shared" si="18"/>
        <v>148</v>
      </c>
      <c r="N32" s="35">
        <f t="shared" si="18"/>
        <v>78</v>
      </c>
      <c r="O32" s="35">
        <f t="shared" si="18"/>
        <v>22</v>
      </c>
      <c r="P32" s="36">
        <f t="shared" si="18"/>
        <v>28</v>
      </c>
      <c r="Q32" s="44">
        <f t="shared" si="18"/>
        <v>39</v>
      </c>
      <c r="R32" s="45">
        <f t="shared" si="18"/>
        <v>889</v>
      </c>
      <c r="S32" s="101">
        <f t="shared" si="18"/>
        <v>358</v>
      </c>
      <c r="T32" s="38">
        <f t="shared" si="18"/>
        <v>428</v>
      </c>
      <c r="U32" s="35">
        <f t="shared" si="18"/>
        <v>213</v>
      </c>
      <c r="V32" s="35">
        <f t="shared" si="18"/>
        <v>192</v>
      </c>
      <c r="W32" s="35">
        <f t="shared" si="18"/>
        <v>59</v>
      </c>
      <c r="X32" s="35">
        <f t="shared" si="18"/>
        <v>29</v>
      </c>
      <c r="Y32" s="35">
        <f t="shared" si="18"/>
        <v>28</v>
      </c>
      <c r="Z32" s="102">
        <f t="shared" si="18"/>
        <v>37</v>
      </c>
      <c r="AA32" s="35">
        <f t="shared" si="18"/>
        <v>949</v>
      </c>
      <c r="AB32" s="101">
        <f t="shared" si="18"/>
        <v>377</v>
      </c>
      <c r="AC32" s="38">
        <f t="shared" si="18"/>
        <v>410</v>
      </c>
      <c r="AD32" s="35">
        <f t="shared" si="18"/>
        <v>237</v>
      </c>
      <c r="AE32" s="35">
        <f t="shared" si="18"/>
        <v>162</v>
      </c>
      <c r="AF32" s="35">
        <f t="shared" si="18"/>
        <v>85</v>
      </c>
      <c r="AG32" s="35">
        <f t="shared" si="18"/>
        <v>28</v>
      </c>
      <c r="AH32" s="36">
        <f t="shared" si="18"/>
        <v>29</v>
      </c>
      <c r="AI32" s="44">
        <f t="shared" si="18"/>
        <v>38</v>
      </c>
      <c r="AJ32" s="45">
        <f t="shared" si="18"/>
        <v>951</v>
      </c>
      <c r="AK32" s="101">
        <f t="shared" si="18"/>
        <v>344</v>
      </c>
      <c r="AL32" s="103">
        <f t="shared" si="18"/>
        <v>149</v>
      </c>
      <c r="AM32" s="104">
        <f t="shared" si="18"/>
        <v>3679</v>
      </c>
      <c r="AN32" s="102">
        <f t="shared" si="18"/>
        <v>1511</v>
      </c>
      <c r="AO32" s="105">
        <f t="shared" si="18"/>
        <v>50</v>
      </c>
      <c r="AP32" s="106">
        <f t="shared" si="18"/>
        <v>38</v>
      </c>
    </row>
    <row r="33" spans="1:40" ht="21" customHeight="1" thickBot="1">
      <c r="A33" s="11"/>
      <c r="B33" s="21"/>
      <c r="C33" s="21"/>
      <c r="D33" s="21"/>
      <c r="E33" s="21"/>
      <c r="F33" s="21"/>
      <c r="G33" s="21"/>
      <c r="H33" s="21"/>
      <c r="I33" s="21"/>
      <c r="J33" s="30"/>
      <c r="K33" s="21"/>
      <c r="L33" s="21"/>
      <c r="M33" s="21"/>
      <c r="N33" s="21"/>
      <c r="O33" s="21"/>
      <c r="P33" s="21"/>
      <c r="Q33" s="21"/>
      <c r="R33" s="21"/>
      <c r="S33" s="3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30"/>
      <c r="AL33" s="21"/>
      <c r="AM33" s="21"/>
      <c r="AN33" s="21"/>
    </row>
    <row r="34" spans="1:40" ht="19.5" customHeight="1" thickBot="1">
      <c r="A34" s="117" t="s">
        <v>76</v>
      </c>
      <c r="B34" s="118"/>
      <c r="C34" s="118"/>
      <c r="D34" s="118"/>
      <c r="E34" s="118"/>
      <c r="F34" s="118"/>
      <c r="G34" s="119"/>
      <c r="H34" s="44"/>
      <c r="I34" s="45"/>
      <c r="J34" s="37"/>
      <c r="K34" s="120"/>
      <c r="L34" s="118"/>
      <c r="M34" s="118"/>
      <c r="N34" s="118"/>
      <c r="O34" s="118"/>
      <c r="P34" s="119"/>
      <c r="Q34" s="44"/>
      <c r="R34" s="45"/>
      <c r="S34" s="37"/>
      <c r="T34" s="120"/>
      <c r="U34" s="118"/>
      <c r="V34" s="118"/>
      <c r="W34" s="118"/>
      <c r="X34" s="118"/>
      <c r="Y34" s="119"/>
      <c r="Z34" s="44"/>
      <c r="AA34" s="45"/>
      <c r="AB34" s="121"/>
      <c r="AC34" s="120"/>
      <c r="AD34" s="118"/>
      <c r="AE34" s="118"/>
      <c r="AF34" s="118"/>
      <c r="AG34" s="118"/>
      <c r="AH34" s="119"/>
      <c r="AI34" s="44"/>
      <c r="AJ34" s="45"/>
      <c r="AK34" s="37"/>
      <c r="AL34" s="120"/>
      <c r="AM34" s="122"/>
      <c r="AN34" s="9"/>
    </row>
    <row r="35" spans="1:40" ht="24.75" customHeight="1">
      <c r="A35" s="49" t="s">
        <v>66</v>
      </c>
      <c r="B35" s="72"/>
      <c r="C35" s="72"/>
      <c r="D35" s="72"/>
      <c r="E35" s="72"/>
      <c r="F35" s="72"/>
      <c r="G35" s="73"/>
      <c r="H35" s="74"/>
      <c r="I35" s="123"/>
      <c r="J35" s="124"/>
      <c r="K35" s="125">
        <v>1</v>
      </c>
      <c r="L35" s="72"/>
      <c r="M35" s="72"/>
      <c r="N35" s="72"/>
      <c r="O35" s="72"/>
      <c r="P35" s="73"/>
      <c r="Q35" s="74">
        <v>1</v>
      </c>
      <c r="R35" s="123">
        <v>1</v>
      </c>
      <c r="S35" s="124"/>
      <c r="T35" s="125">
        <v>2</v>
      </c>
      <c r="U35" s="72"/>
      <c r="V35" s="72"/>
      <c r="W35" s="72"/>
      <c r="X35" s="72"/>
      <c r="Y35" s="73"/>
      <c r="Z35" s="74">
        <v>1</v>
      </c>
      <c r="AA35" s="123">
        <v>2</v>
      </c>
      <c r="AB35" s="126"/>
      <c r="AC35" s="125"/>
      <c r="AD35" s="72"/>
      <c r="AE35" s="72"/>
      <c r="AF35" s="72"/>
      <c r="AG35" s="72"/>
      <c r="AH35" s="73"/>
      <c r="AI35" s="74"/>
      <c r="AJ35" s="123"/>
      <c r="AK35" s="124"/>
      <c r="AL35" s="127">
        <f t="shared" ref="AL35:AL46" si="19">SUM(H35,Q35,Z35,AI35)</f>
        <v>2</v>
      </c>
      <c r="AM35" s="59">
        <f t="shared" ref="AM35:AM46" si="20">SUM(I35,R35,AA35,AJ35)</f>
        <v>3</v>
      </c>
      <c r="AN35" s="21"/>
    </row>
    <row r="36" spans="1:40" ht="27.75" customHeight="1">
      <c r="A36" s="49" t="s">
        <v>67</v>
      </c>
      <c r="B36" s="72">
        <v>1</v>
      </c>
      <c r="C36" s="72"/>
      <c r="D36" s="72"/>
      <c r="E36" s="72"/>
      <c r="F36" s="72"/>
      <c r="G36" s="73"/>
      <c r="H36" s="74">
        <v>1</v>
      </c>
      <c r="I36" s="123">
        <v>1</v>
      </c>
      <c r="J36" s="124"/>
      <c r="K36" s="125">
        <v>1</v>
      </c>
      <c r="L36" s="72"/>
      <c r="M36" s="72"/>
      <c r="N36" s="72"/>
      <c r="O36" s="72"/>
      <c r="P36" s="73"/>
      <c r="Q36" s="74">
        <v>1</v>
      </c>
      <c r="R36" s="123">
        <v>1</v>
      </c>
      <c r="S36" s="124"/>
      <c r="T36" s="125"/>
      <c r="U36" s="72"/>
      <c r="V36" s="72"/>
      <c r="W36" s="72"/>
      <c r="X36" s="72"/>
      <c r="Y36" s="73"/>
      <c r="Z36" s="74"/>
      <c r="AA36" s="123"/>
      <c r="AB36" s="126"/>
      <c r="AC36" s="125"/>
      <c r="AD36" s="72"/>
      <c r="AE36" s="72"/>
      <c r="AF36" s="72"/>
      <c r="AG36" s="72"/>
      <c r="AH36" s="73"/>
      <c r="AI36" s="74"/>
      <c r="AJ36" s="123"/>
      <c r="AK36" s="124"/>
      <c r="AL36" s="127">
        <v>2</v>
      </c>
      <c r="AM36" s="59">
        <v>2</v>
      </c>
      <c r="AN36" s="21"/>
    </row>
    <row r="37" spans="1:40" ht="34.5" customHeight="1">
      <c r="A37" s="49" t="s">
        <v>69</v>
      </c>
      <c r="B37" s="72"/>
      <c r="C37" s="72">
        <v>1</v>
      </c>
      <c r="D37" s="72"/>
      <c r="E37" s="72">
        <v>1</v>
      </c>
      <c r="F37" s="72"/>
      <c r="G37" s="73"/>
      <c r="H37" s="74">
        <v>2</v>
      </c>
      <c r="I37" s="123">
        <v>2</v>
      </c>
      <c r="J37" s="124"/>
      <c r="K37" s="125"/>
      <c r="L37" s="72"/>
      <c r="M37" s="72"/>
      <c r="N37" s="72"/>
      <c r="O37" s="72">
        <v>1</v>
      </c>
      <c r="P37" s="73"/>
      <c r="Q37" s="74">
        <v>1</v>
      </c>
      <c r="R37" s="123">
        <f t="shared" ref="R37:R45" si="21">SUM(K37:P37)</f>
        <v>1</v>
      </c>
      <c r="S37" s="124"/>
      <c r="T37" s="125"/>
      <c r="U37" s="72"/>
      <c r="V37" s="72"/>
      <c r="W37" s="72">
        <v>1</v>
      </c>
      <c r="X37" s="72">
        <v>1</v>
      </c>
      <c r="Y37" s="73"/>
      <c r="Z37" s="74">
        <v>2</v>
      </c>
      <c r="AA37" s="123">
        <f t="shared" ref="AA37:AA38" si="22">SUM(T37:Y37)</f>
        <v>2</v>
      </c>
      <c r="AB37" s="126"/>
      <c r="AC37" s="125"/>
      <c r="AD37" s="72"/>
      <c r="AE37" s="72">
        <v>1</v>
      </c>
      <c r="AF37" s="72"/>
      <c r="AG37" s="72"/>
      <c r="AH37" s="73"/>
      <c r="AI37" s="74">
        <v>1</v>
      </c>
      <c r="AJ37" s="123">
        <v>1</v>
      </c>
      <c r="AK37" s="124"/>
      <c r="AL37" s="127">
        <f t="shared" si="19"/>
        <v>6</v>
      </c>
      <c r="AM37" s="59">
        <f t="shared" si="20"/>
        <v>6</v>
      </c>
      <c r="AN37" s="21"/>
    </row>
    <row r="38" spans="1:40" ht="37.5">
      <c r="A38" s="49" t="s">
        <v>70</v>
      </c>
      <c r="B38" s="72"/>
      <c r="C38" s="72">
        <v>1</v>
      </c>
      <c r="D38" s="72">
        <v>1</v>
      </c>
      <c r="E38" s="72"/>
      <c r="F38" s="72"/>
      <c r="G38" s="73"/>
      <c r="H38" s="74">
        <v>2</v>
      </c>
      <c r="I38" s="123">
        <f t="shared" ref="I38" si="23">SUM(B38:G38)</f>
        <v>2</v>
      </c>
      <c r="J38" s="124"/>
      <c r="K38" s="125"/>
      <c r="L38" s="72">
        <v>1</v>
      </c>
      <c r="M38" s="72">
        <v>1</v>
      </c>
      <c r="N38" s="72"/>
      <c r="O38" s="72"/>
      <c r="P38" s="73"/>
      <c r="Q38" s="74">
        <v>2</v>
      </c>
      <c r="R38" s="123">
        <v>2</v>
      </c>
      <c r="S38" s="124"/>
      <c r="T38" s="125"/>
      <c r="U38" s="72">
        <v>1</v>
      </c>
      <c r="V38" s="72">
        <v>1</v>
      </c>
      <c r="W38" s="72"/>
      <c r="X38" s="72"/>
      <c r="Y38" s="73"/>
      <c r="Z38" s="74">
        <v>2</v>
      </c>
      <c r="AA38" s="123">
        <f t="shared" si="22"/>
        <v>2</v>
      </c>
      <c r="AB38" s="126"/>
      <c r="AC38" s="125">
        <v>1</v>
      </c>
      <c r="AD38" s="72"/>
      <c r="AE38" s="72">
        <v>1</v>
      </c>
      <c r="AF38" s="72"/>
      <c r="AG38" s="72"/>
      <c r="AH38" s="73"/>
      <c r="AI38" s="74">
        <v>2</v>
      </c>
      <c r="AJ38" s="123">
        <v>2</v>
      </c>
      <c r="AK38" s="124"/>
      <c r="AL38" s="127">
        <f t="shared" si="19"/>
        <v>8</v>
      </c>
      <c r="AM38" s="59">
        <f t="shared" si="20"/>
        <v>8</v>
      </c>
      <c r="AN38" s="21"/>
    </row>
    <row r="39" spans="1:40" ht="39.75" customHeight="1">
      <c r="A39" s="49" t="s">
        <v>101</v>
      </c>
      <c r="B39" s="72">
        <v>1</v>
      </c>
      <c r="C39" s="72"/>
      <c r="D39" s="72"/>
      <c r="E39" s="72"/>
      <c r="F39" s="72"/>
      <c r="G39" s="73"/>
      <c r="H39" s="74">
        <v>1</v>
      </c>
      <c r="I39" s="123">
        <v>1</v>
      </c>
      <c r="J39" s="124"/>
      <c r="K39" s="125"/>
      <c r="L39" s="72"/>
      <c r="M39" s="72"/>
      <c r="N39" s="72"/>
      <c r="O39" s="72"/>
      <c r="P39" s="73"/>
      <c r="Q39" s="74"/>
      <c r="R39" s="123"/>
      <c r="S39" s="124"/>
      <c r="T39" s="125"/>
      <c r="U39" s="72"/>
      <c r="V39" s="72"/>
      <c r="W39" s="72"/>
      <c r="X39" s="72"/>
      <c r="Y39" s="73"/>
      <c r="Z39" s="74"/>
      <c r="AA39" s="123"/>
      <c r="AB39" s="126"/>
      <c r="AC39" s="125">
        <v>1</v>
      </c>
      <c r="AD39" s="72"/>
      <c r="AE39" s="72"/>
      <c r="AF39" s="72"/>
      <c r="AG39" s="72"/>
      <c r="AH39" s="73"/>
      <c r="AI39" s="74">
        <v>1</v>
      </c>
      <c r="AJ39" s="123">
        <f t="shared" ref="AJ39" si="24">SUM(AC39:AH39)</f>
        <v>1</v>
      </c>
      <c r="AK39" s="124"/>
      <c r="AL39" s="127">
        <f t="shared" ref="AL39" si="25">SUM(H39,Q39,Z39,AI39)</f>
        <v>2</v>
      </c>
      <c r="AM39" s="59">
        <f t="shared" ref="AM39" si="26">SUM(I39,R39,AA39,AJ39)</f>
        <v>2</v>
      </c>
      <c r="AN39" s="21"/>
    </row>
    <row r="40" spans="1:40" ht="36.75" customHeight="1">
      <c r="A40" s="49" t="s">
        <v>71</v>
      </c>
      <c r="B40" s="72"/>
      <c r="C40" s="72"/>
      <c r="D40" s="72"/>
      <c r="E40" s="72"/>
      <c r="F40" s="72"/>
      <c r="G40" s="73"/>
      <c r="H40" s="74"/>
      <c r="I40" s="123"/>
      <c r="J40" s="124"/>
      <c r="K40" s="125"/>
      <c r="L40" s="72">
        <v>1</v>
      </c>
      <c r="M40" s="72">
        <v>1</v>
      </c>
      <c r="N40" s="72"/>
      <c r="O40" s="72"/>
      <c r="P40" s="73"/>
      <c r="Q40" s="74">
        <v>2</v>
      </c>
      <c r="R40" s="123">
        <f t="shared" si="21"/>
        <v>2</v>
      </c>
      <c r="S40" s="124"/>
      <c r="T40" s="125"/>
      <c r="U40" s="72"/>
      <c r="V40" s="72">
        <v>1</v>
      </c>
      <c r="W40" s="72"/>
      <c r="X40" s="72"/>
      <c r="Y40" s="73"/>
      <c r="Z40" s="74">
        <v>1</v>
      </c>
      <c r="AA40" s="123">
        <v>1</v>
      </c>
      <c r="AB40" s="126"/>
      <c r="AC40" s="125"/>
      <c r="AD40" s="72"/>
      <c r="AE40" s="72"/>
      <c r="AF40" s="72"/>
      <c r="AG40" s="72"/>
      <c r="AH40" s="73"/>
      <c r="AI40" s="74"/>
      <c r="AJ40" s="123"/>
      <c r="AK40" s="124"/>
      <c r="AL40" s="127">
        <v>3</v>
      </c>
      <c r="AM40" s="59">
        <v>3</v>
      </c>
      <c r="AN40" s="21"/>
    </row>
    <row r="41" spans="1:40" ht="27.75" customHeight="1">
      <c r="A41" s="49" t="s">
        <v>72</v>
      </c>
      <c r="B41" s="72">
        <v>1</v>
      </c>
      <c r="C41" s="72">
        <v>1</v>
      </c>
      <c r="D41" s="72">
        <v>1</v>
      </c>
      <c r="E41" s="72"/>
      <c r="F41" s="72"/>
      <c r="G41" s="73"/>
      <c r="H41" s="74">
        <v>3</v>
      </c>
      <c r="I41" s="123">
        <v>3</v>
      </c>
      <c r="J41" s="124"/>
      <c r="K41" s="125"/>
      <c r="L41" s="72">
        <v>1</v>
      </c>
      <c r="M41" s="72"/>
      <c r="N41" s="72"/>
      <c r="O41" s="72"/>
      <c r="P41" s="73"/>
      <c r="Q41" s="74">
        <v>1</v>
      </c>
      <c r="R41" s="123">
        <f t="shared" si="21"/>
        <v>1</v>
      </c>
      <c r="S41" s="124"/>
      <c r="T41" s="125">
        <v>1</v>
      </c>
      <c r="U41" s="72"/>
      <c r="V41" s="72">
        <v>1</v>
      </c>
      <c r="W41" s="72"/>
      <c r="X41" s="72"/>
      <c r="Y41" s="73"/>
      <c r="Z41" s="74">
        <v>2</v>
      </c>
      <c r="AA41" s="123">
        <v>2</v>
      </c>
      <c r="AB41" s="126"/>
      <c r="AC41" s="125"/>
      <c r="AD41" s="72"/>
      <c r="AE41" s="72"/>
      <c r="AF41" s="72"/>
      <c r="AG41" s="72"/>
      <c r="AH41" s="73"/>
      <c r="AI41" s="74"/>
      <c r="AJ41" s="123"/>
      <c r="AK41" s="124"/>
      <c r="AL41" s="127">
        <f t="shared" si="19"/>
        <v>6</v>
      </c>
      <c r="AM41" s="59">
        <f t="shared" si="20"/>
        <v>6</v>
      </c>
      <c r="AN41" s="21"/>
    </row>
    <row r="42" spans="1:40" ht="35.25" customHeight="1">
      <c r="A42" s="49" t="s">
        <v>104</v>
      </c>
      <c r="B42" s="72">
        <v>1</v>
      </c>
      <c r="C42" s="72"/>
      <c r="D42" s="72"/>
      <c r="E42" s="72"/>
      <c r="F42" s="72"/>
      <c r="G42" s="73"/>
      <c r="H42" s="74">
        <v>1</v>
      </c>
      <c r="I42" s="123">
        <v>1</v>
      </c>
      <c r="J42" s="124"/>
      <c r="K42" s="125">
        <v>1</v>
      </c>
      <c r="L42" s="72"/>
      <c r="M42" s="72"/>
      <c r="N42" s="72"/>
      <c r="O42" s="72"/>
      <c r="P42" s="73"/>
      <c r="Q42" s="74">
        <v>1</v>
      </c>
      <c r="R42" s="123">
        <v>1</v>
      </c>
      <c r="S42" s="124"/>
      <c r="T42" s="125"/>
      <c r="U42" s="72"/>
      <c r="V42" s="72"/>
      <c r="W42" s="72"/>
      <c r="X42" s="72"/>
      <c r="Y42" s="73"/>
      <c r="Z42" s="74"/>
      <c r="AA42" s="123"/>
      <c r="AB42" s="126"/>
      <c r="AC42" s="125">
        <v>1</v>
      </c>
      <c r="AD42" s="72">
        <v>1</v>
      </c>
      <c r="AE42" s="72"/>
      <c r="AF42" s="72"/>
      <c r="AG42" s="72"/>
      <c r="AH42" s="73"/>
      <c r="AI42" s="74">
        <v>2</v>
      </c>
      <c r="AJ42" s="123">
        <f>SUM(AC42:AH42)</f>
        <v>2</v>
      </c>
      <c r="AK42" s="124"/>
      <c r="AL42" s="127">
        <f t="shared" ref="AL42" si="27">SUM(H42,Q42,Z42,AI42)</f>
        <v>4</v>
      </c>
      <c r="AM42" s="59">
        <f t="shared" ref="AM42" si="28">SUM(I42,R42,AA42,AJ42)</f>
        <v>4</v>
      </c>
      <c r="AN42" s="21"/>
    </row>
    <row r="43" spans="1:40" ht="26.25" customHeight="1">
      <c r="A43" s="49" t="s">
        <v>96</v>
      </c>
      <c r="B43" s="72"/>
      <c r="C43" s="72"/>
      <c r="D43" s="72"/>
      <c r="E43" s="72"/>
      <c r="F43" s="72"/>
      <c r="G43" s="73"/>
      <c r="H43" s="74"/>
      <c r="I43" s="123"/>
      <c r="J43" s="124"/>
      <c r="K43" s="125"/>
      <c r="L43" s="72"/>
      <c r="M43" s="72"/>
      <c r="N43" s="72"/>
      <c r="O43" s="72"/>
      <c r="P43" s="73"/>
      <c r="Q43" s="74"/>
      <c r="R43" s="123"/>
      <c r="S43" s="124"/>
      <c r="T43" s="125">
        <v>1</v>
      </c>
      <c r="U43" s="72"/>
      <c r="V43" s="72"/>
      <c r="W43" s="72"/>
      <c r="X43" s="72"/>
      <c r="Y43" s="73"/>
      <c r="Z43" s="74">
        <v>1</v>
      </c>
      <c r="AA43" s="123">
        <v>1</v>
      </c>
      <c r="AB43" s="126"/>
      <c r="AC43" s="125">
        <v>1</v>
      </c>
      <c r="AD43" s="72"/>
      <c r="AE43" s="72"/>
      <c r="AF43" s="72"/>
      <c r="AG43" s="72"/>
      <c r="AH43" s="73"/>
      <c r="AI43" s="74">
        <v>1</v>
      </c>
      <c r="AJ43" s="123">
        <v>1</v>
      </c>
      <c r="AK43" s="124"/>
      <c r="AL43" s="127">
        <v>2</v>
      </c>
      <c r="AM43" s="59">
        <v>2</v>
      </c>
      <c r="AN43" s="21"/>
    </row>
    <row r="44" spans="1:40" ht="27.75" customHeight="1">
      <c r="A44" s="49" t="s">
        <v>98</v>
      </c>
      <c r="B44" s="72"/>
      <c r="C44" s="72"/>
      <c r="D44" s="72"/>
      <c r="E44" s="72"/>
      <c r="F44" s="72"/>
      <c r="G44" s="73"/>
      <c r="H44" s="74"/>
      <c r="I44" s="123"/>
      <c r="J44" s="124"/>
      <c r="K44" s="125">
        <v>1</v>
      </c>
      <c r="L44" s="72"/>
      <c r="M44" s="72"/>
      <c r="N44" s="72"/>
      <c r="O44" s="72"/>
      <c r="P44" s="73"/>
      <c r="Q44" s="74">
        <v>1</v>
      </c>
      <c r="R44" s="123">
        <v>1</v>
      </c>
      <c r="S44" s="124"/>
      <c r="T44" s="125">
        <v>1</v>
      </c>
      <c r="U44" s="72"/>
      <c r="V44" s="72"/>
      <c r="W44" s="72"/>
      <c r="X44" s="72"/>
      <c r="Y44" s="73"/>
      <c r="Z44" s="74">
        <v>1</v>
      </c>
      <c r="AA44" s="123">
        <v>1</v>
      </c>
      <c r="AB44" s="126"/>
      <c r="AC44" s="125"/>
      <c r="AD44" s="72"/>
      <c r="AE44" s="72"/>
      <c r="AF44" s="72"/>
      <c r="AG44" s="72"/>
      <c r="AH44" s="73"/>
      <c r="AI44" s="74"/>
      <c r="AJ44" s="123"/>
      <c r="AK44" s="124"/>
      <c r="AL44" s="127">
        <v>2</v>
      </c>
      <c r="AM44" s="59">
        <v>2</v>
      </c>
      <c r="AN44" s="21"/>
    </row>
    <row r="45" spans="1:40" ht="27.75" customHeight="1">
      <c r="A45" s="50" t="s">
        <v>8</v>
      </c>
      <c r="B45" s="31"/>
      <c r="C45" s="31"/>
      <c r="D45" s="31"/>
      <c r="E45" s="31"/>
      <c r="F45" s="31"/>
      <c r="G45" s="32"/>
      <c r="H45" s="43"/>
      <c r="I45" s="123"/>
      <c r="J45" s="33"/>
      <c r="K45" s="34">
        <v>1</v>
      </c>
      <c r="L45" s="31"/>
      <c r="M45" s="31"/>
      <c r="N45" s="31"/>
      <c r="O45" s="31"/>
      <c r="P45" s="32"/>
      <c r="Q45" s="43">
        <v>1</v>
      </c>
      <c r="R45" s="123">
        <f t="shared" si="21"/>
        <v>1</v>
      </c>
      <c r="S45" s="33"/>
      <c r="T45" s="34">
        <v>1</v>
      </c>
      <c r="U45" s="31"/>
      <c r="V45" s="31"/>
      <c r="W45" s="31"/>
      <c r="X45" s="31"/>
      <c r="Y45" s="32"/>
      <c r="Z45" s="43">
        <v>1</v>
      </c>
      <c r="AA45" s="123">
        <v>1</v>
      </c>
      <c r="AB45" s="128"/>
      <c r="AC45" s="34"/>
      <c r="AD45" s="31"/>
      <c r="AE45" s="31"/>
      <c r="AF45" s="31"/>
      <c r="AG45" s="31"/>
      <c r="AH45" s="32"/>
      <c r="AI45" s="43"/>
      <c r="AJ45" s="123"/>
      <c r="AK45" s="33"/>
      <c r="AL45" s="127">
        <v>2</v>
      </c>
      <c r="AM45" s="59">
        <f>SUM(I45,R45,AA45,AJ45)</f>
        <v>2</v>
      </c>
      <c r="AN45" s="21"/>
    </row>
    <row r="46" spans="1:40" ht="37.5" customHeight="1" thickBot="1">
      <c r="A46" s="50" t="s">
        <v>103</v>
      </c>
      <c r="B46" s="31"/>
      <c r="C46" s="31"/>
      <c r="D46" s="31"/>
      <c r="E46" s="31"/>
      <c r="F46" s="31"/>
      <c r="G46" s="32"/>
      <c r="H46" s="43"/>
      <c r="I46" s="123"/>
      <c r="J46" s="33"/>
      <c r="K46" s="34"/>
      <c r="L46" s="31"/>
      <c r="M46" s="31"/>
      <c r="N46" s="31"/>
      <c r="O46" s="31"/>
      <c r="P46" s="32"/>
      <c r="Q46" s="43"/>
      <c r="R46" s="123"/>
      <c r="S46" s="33"/>
      <c r="T46" s="34"/>
      <c r="U46" s="31"/>
      <c r="V46" s="31"/>
      <c r="W46" s="31"/>
      <c r="X46" s="31"/>
      <c r="Y46" s="32"/>
      <c r="Z46" s="43"/>
      <c r="AA46" s="123"/>
      <c r="AB46" s="128"/>
      <c r="AC46" s="34">
        <v>2</v>
      </c>
      <c r="AD46" s="31"/>
      <c r="AE46" s="31"/>
      <c r="AF46" s="31"/>
      <c r="AG46" s="31"/>
      <c r="AH46" s="32"/>
      <c r="AI46" s="43">
        <v>1</v>
      </c>
      <c r="AJ46" s="123">
        <v>2</v>
      </c>
      <c r="AK46" s="33"/>
      <c r="AL46" s="127">
        <f t="shared" si="19"/>
        <v>1</v>
      </c>
      <c r="AM46" s="59">
        <f t="shared" si="20"/>
        <v>2</v>
      </c>
      <c r="AN46" s="21"/>
    </row>
    <row r="47" spans="1:40" ht="39.75" customHeight="1" thickBot="1">
      <c r="A47" s="54" t="s">
        <v>58</v>
      </c>
      <c r="B47" s="35"/>
      <c r="C47" s="35"/>
      <c r="D47" s="35"/>
      <c r="E47" s="35"/>
      <c r="F47" s="35"/>
      <c r="G47" s="36"/>
      <c r="H47" s="44">
        <f>SUM(H35:H46)</f>
        <v>10</v>
      </c>
      <c r="I47" s="45">
        <f>SUM(I35:I46)</f>
        <v>10</v>
      </c>
      <c r="J47" s="37"/>
      <c r="K47" s="38"/>
      <c r="L47" s="35"/>
      <c r="M47" s="35"/>
      <c r="N47" s="35"/>
      <c r="O47" s="35"/>
      <c r="P47" s="36"/>
      <c r="Q47" s="44">
        <f>SUM(Q35:Q46)</f>
        <v>11</v>
      </c>
      <c r="R47" s="45">
        <f>SUM(R35:R46)</f>
        <v>11</v>
      </c>
      <c r="S47" s="37"/>
      <c r="T47" s="38"/>
      <c r="U47" s="35"/>
      <c r="V47" s="35"/>
      <c r="W47" s="35"/>
      <c r="X47" s="35"/>
      <c r="Y47" s="36"/>
      <c r="Z47" s="44">
        <f>SUM(Z35:Z46)</f>
        <v>11</v>
      </c>
      <c r="AA47" s="45">
        <f>SUM(AA35:AA46)</f>
        <v>12</v>
      </c>
      <c r="AB47" s="121"/>
      <c r="AC47" s="38"/>
      <c r="AD47" s="35"/>
      <c r="AE47" s="35"/>
      <c r="AF47" s="35"/>
      <c r="AG47" s="35"/>
      <c r="AH47" s="36"/>
      <c r="AI47" s="44">
        <f>SUM(AI35:AI46)</f>
        <v>8</v>
      </c>
      <c r="AJ47" s="45">
        <f>SUM(AJ35:AJ46)</f>
        <v>9</v>
      </c>
      <c r="AK47" s="37"/>
      <c r="AL47" s="103">
        <f>SUM(AL35:AL46)</f>
        <v>40</v>
      </c>
      <c r="AM47" s="99">
        <f>SUM(AM35:AM46)</f>
        <v>42</v>
      </c>
      <c r="AN47" s="21"/>
    </row>
    <row r="48" spans="1:40" ht="18.75">
      <c r="A48" s="11"/>
      <c r="B48" s="21"/>
      <c r="C48" s="21"/>
      <c r="D48" s="21"/>
      <c r="E48" s="39"/>
      <c r="F48" s="39"/>
      <c r="G48" s="39"/>
      <c r="H48" s="39"/>
      <c r="I48" s="39"/>
      <c r="J48" s="40"/>
      <c r="K48" s="39"/>
      <c r="L48" s="39"/>
      <c r="M48" s="39"/>
      <c r="N48" s="21"/>
      <c r="O48" s="21"/>
      <c r="P48" s="21"/>
      <c r="Q48" s="21"/>
      <c r="R48" s="21"/>
      <c r="S48" s="30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30"/>
      <c r="AL48" s="21"/>
      <c r="AM48" s="21"/>
      <c r="AN48" s="21"/>
    </row>
    <row r="49" spans="1:40" ht="18.75">
      <c r="A49" s="11"/>
      <c r="B49" s="21"/>
      <c r="C49" s="21"/>
      <c r="D49" s="21"/>
      <c r="E49" s="39"/>
      <c r="F49" s="39"/>
      <c r="G49" s="39"/>
      <c r="H49" s="39"/>
      <c r="I49" s="39"/>
      <c r="J49" s="40"/>
      <c r="K49" s="39"/>
      <c r="L49" s="39"/>
      <c r="M49" s="39"/>
      <c r="N49" s="21"/>
      <c r="O49" s="21"/>
      <c r="P49" s="21"/>
      <c r="Q49" s="21"/>
      <c r="R49" s="21"/>
      <c r="S49" s="30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30"/>
      <c r="AL49" s="21"/>
      <c r="AM49" s="21"/>
      <c r="AN49" s="21"/>
    </row>
    <row r="50" spans="1:40" ht="18.75">
      <c r="A50" s="5"/>
      <c r="B50" s="7"/>
      <c r="C50" s="7"/>
      <c r="D50" s="7"/>
      <c r="E50" s="41"/>
      <c r="F50" s="41"/>
      <c r="G50" s="41"/>
      <c r="H50" s="41"/>
      <c r="I50" s="41"/>
      <c r="J50" s="42"/>
      <c r="K50" s="41"/>
      <c r="L50" s="41"/>
      <c r="M50" s="41"/>
      <c r="N50" s="7"/>
      <c r="O50" s="7"/>
      <c r="P50" s="7"/>
      <c r="Q50" s="7"/>
      <c r="R50" s="7"/>
      <c r="S50" s="28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8"/>
      <c r="AL50" s="7"/>
      <c r="AM50" s="7"/>
      <c r="AN50" s="7"/>
    </row>
    <row r="51" spans="1:40" ht="40.5" customHeight="1">
      <c r="A51" s="172" t="s">
        <v>61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AD51" s="173" t="s">
        <v>92</v>
      </c>
      <c r="AE51" s="173"/>
      <c r="AF51" s="173"/>
      <c r="AG51" s="173"/>
      <c r="AH51" s="173"/>
    </row>
    <row r="52" spans="1:40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AD52" s="173"/>
      <c r="AE52" s="173"/>
      <c r="AF52" s="173"/>
      <c r="AG52" s="173"/>
      <c r="AH52" s="173"/>
    </row>
  </sheetData>
  <mergeCells count="4">
    <mergeCell ref="B8:AM8"/>
    <mergeCell ref="B9:AL9"/>
    <mergeCell ref="A51:K52"/>
    <mergeCell ref="AD51:AH52"/>
  </mergeCells>
  <phoneticPr fontId="0" type="noConversion"/>
  <pageMargins left="0.51181102362204722" right="0.51181102362204722" top="0.94488188976377963" bottom="0.74803149606299213" header="0.11811023622047245" footer="0.19685039370078741"/>
  <pageSetup paperSize="9" scale="3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50"/>
  <sheetViews>
    <sheetView topLeftCell="C1" zoomScale="69" zoomScaleNormal="69" workbookViewId="0">
      <selection activeCell="AD5" sqref="AD5"/>
    </sheetView>
  </sheetViews>
  <sheetFormatPr defaultRowHeight="15"/>
  <cols>
    <col min="1" max="1" width="49.5703125" style="2" customWidth="1"/>
    <col min="2" max="2" width="6.7109375" style="3" customWidth="1"/>
    <col min="3" max="3" width="6.140625" style="3" customWidth="1"/>
    <col min="4" max="4" width="6.28515625" style="3" customWidth="1"/>
    <col min="5" max="5" width="7" style="3" customWidth="1"/>
    <col min="6" max="6" width="6.28515625" style="3" customWidth="1"/>
    <col min="7" max="7" width="6.7109375" style="3" customWidth="1"/>
    <col min="8" max="9" width="8" style="3" customWidth="1"/>
    <col min="10" max="10" width="6.140625" style="3" customWidth="1"/>
    <col min="11" max="11" width="6.42578125" style="3" customWidth="1"/>
    <col min="12" max="12" width="6.140625" style="3" customWidth="1"/>
    <col min="13" max="13" width="6.28515625" style="3" customWidth="1"/>
    <col min="14" max="14" width="6.42578125" style="3" customWidth="1"/>
    <col min="15" max="15" width="7.42578125" style="3" customWidth="1"/>
    <col min="16" max="16" width="6.85546875" style="3" customWidth="1"/>
    <col min="17" max="17" width="7.42578125" style="3" customWidth="1"/>
    <col min="18" max="19" width="5.85546875" style="3" customWidth="1"/>
    <col min="20" max="20" width="6.7109375" style="3" customWidth="1"/>
    <col min="21" max="21" width="6" style="3" customWidth="1"/>
    <col min="22" max="22" width="7.85546875" style="3" customWidth="1"/>
    <col min="23" max="23" width="7" style="3" customWidth="1"/>
    <col min="24" max="24" width="6.140625" style="3" customWidth="1"/>
    <col min="25" max="25" width="6" style="3" customWidth="1"/>
    <col min="26" max="26" width="5.7109375" style="3" customWidth="1"/>
    <col min="27" max="27" width="6.140625" style="3" customWidth="1"/>
    <col min="28" max="29" width="7.5703125" style="3" customWidth="1"/>
    <col min="30" max="31" width="5.85546875" style="3" customWidth="1"/>
    <col min="32" max="33" width="6" style="3" customWidth="1"/>
    <col min="34" max="34" width="8.140625" style="3" customWidth="1"/>
    <col min="35" max="35" width="8.7109375" style="3" customWidth="1"/>
    <col min="36" max="36" width="11" style="3" customWidth="1"/>
    <col min="37" max="37" width="12.85546875" style="3" customWidth="1"/>
    <col min="38" max="16384" width="9.140625" style="3"/>
  </cols>
  <sheetData>
    <row r="3" spans="1:37" ht="18.75">
      <c r="AD3" s="4" t="s">
        <v>79</v>
      </c>
    </row>
    <row r="4" spans="1:37" ht="18.75">
      <c r="AD4" s="4" t="s">
        <v>60</v>
      </c>
    </row>
    <row r="5" spans="1:37" ht="18.75">
      <c r="AD5" s="4" t="s">
        <v>108</v>
      </c>
    </row>
    <row r="7" spans="1:37" ht="20.25">
      <c r="A7" s="5"/>
      <c r="B7" s="171" t="s">
        <v>100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</row>
    <row r="8" spans="1:37" ht="20.25">
      <c r="A8" s="5"/>
      <c r="B8" s="171" t="s">
        <v>99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</row>
    <row r="9" spans="1:37" ht="15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18" customHeight="1" thickBo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63.75" customHeight="1" thickBot="1">
      <c r="A11" s="8" t="s">
        <v>62</v>
      </c>
      <c r="B11" s="102" t="s">
        <v>27</v>
      </c>
      <c r="C11" s="35" t="s">
        <v>28</v>
      </c>
      <c r="D11" s="35" t="s">
        <v>29</v>
      </c>
      <c r="E11" s="35" t="s">
        <v>30</v>
      </c>
      <c r="F11" s="36" t="s">
        <v>94</v>
      </c>
      <c r="G11" s="36" t="s">
        <v>31</v>
      </c>
      <c r="H11" s="107" t="s">
        <v>5</v>
      </c>
      <c r="I11" s="108" t="s">
        <v>6</v>
      </c>
      <c r="J11" s="102" t="s">
        <v>32</v>
      </c>
      <c r="K11" s="35" t="s">
        <v>33</v>
      </c>
      <c r="L11" s="35" t="s">
        <v>34</v>
      </c>
      <c r="M11" s="35" t="s">
        <v>35</v>
      </c>
      <c r="N11" s="36" t="s">
        <v>84</v>
      </c>
      <c r="O11" s="107" t="s">
        <v>5</v>
      </c>
      <c r="P11" s="108" t="s">
        <v>6</v>
      </c>
      <c r="Q11" s="102" t="s">
        <v>36</v>
      </c>
      <c r="R11" s="35" t="s">
        <v>37</v>
      </c>
      <c r="S11" s="35" t="s">
        <v>38</v>
      </c>
      <c r="T11" s="35" t="s">
        <v>39</v>
      </c>
      <c r="U11" s="35" t="s">
        <v>95</v>
      </c>
      <c r="V11" s="112" t="s">
        <v>19</v>
      </c>
      <c r="W11" s="108" t="s">
        <v>6</v>
      </c>
      <c r="X11" s="102" t="s">
        <v>40</v>
      </c>
      <c r="Y11" s="35" t="s">
        <v>41</v>
      </c>
      <c r="Z11" s="35" t="s">
        <v>42</v>
      </c>
      <c r="AA11" s="36" t="s">
        <v>43</v>
      </c>
      <c r="AB11" s="107" t="s">
        <v>5</v>
      </c>
      <c r="AC11" s="108" t="s">
        <v>6</v>
      </c>
      <c r="AD11" s="114" t="s">
        <v>44</v>
      </c>
      <c r="AE11" s="115" t="s">
        <v>45</v>
      </c>
      <c r="AF11" s="115" t="s">
        <v>46</v>
      </c>
      <c r="AG11" s="129" t="s">
        <v>47</v>
      </c>
      <c r="AH11" s="107" t="s">
        <v>5</v>
      </c>
      <c r="AI11" s="108" t="s">
        <v>6</v>
      </c>
      <c r="AJ11" s="130" t="s">
        <v>88</v>
      </c>
      <c r="AK11" s="131" t="s">
        <v>48</v>
      </c>
    </row>
    <row r="12" spans="1:37" ht="37.5">
      <c r="A12" s="46" t="s">
        <v>75</v>
      </c>
      <c r="B12" s="132">
        <v>24</v>
      </c>
      <c r="C12" s="56">
        <v>28</v>
      </c>
      <c r="D12" s="56">
        <v>32</v>
      </c>
      <c r="E12" s="56"/>
      <c r="F12" s="57">
        <v>28</v>
      </c>
      <c r="G12" s="133"/>
      <c r="H12" s="58">
        <v>4</v>
      </c>
      <c r="I12" s="59">
        <f>SUM(B12:F12)</f>
        <v>112</v>
      </c>
      <c r="J12" s="132">
        <v>28</v>
      </c>
      <c r="K12" s="56">
        <v>29</v>
      </c>
      <c r="L12" s="56">
        <v>28</v>
      </c>
      <c r="M12" s="56">
        <v>28</v>
      </c>
      <c r="N12" s="133">
        <v>17</v>
      </c>
      <c r="O12" s="58">
        <v>5</v>
      </c>
      <c r="P12" s="59">
        <f>SUM(J12:N12)</f>
        <v>130</v>
      </c>
      <c r="Q12" s="132">
        <v>32</v>
      </c>
      <c r="R12" s="56">
        <v>28</v>
      </c>
      <c r="S12" s="133">
        <v>32</v>
      </c>
      <c r="T12" s="56">
        <v>28</v>
      </c>
      <c r="U12" s="56">
        <v>29</v>
      </c>
      <c r="V12" s="127">
        <v>5</v>
      </c>
      <c r="W12" s="59">
        <f>SUM(Q12:U12)</f>
        <v>149</v>
      </c>
      <c r="X12" s="132">
        <v>33</v>
      </c>
      <c r="Y12" s="56">
        <v>31</v>
      </c>
      <c r="Z12" s="56">
        <v>32</v>
      </c>
      <c r="AA12" s="133">
        <v>32</v>
      </c>
      <c r="AB12" s="58">
        <v>4</v>
      </c>
      <c r="AC12" s="59">
        <f>SUM(X12:AA12)</f>
        <v>128</v>
      </c>
      <c r="AD12" s="132">
        <v>28</v>
      </c>
      <c r="AE12" s="56">
        <v>28</v>
      </c>
      <c r="AF12" s="56">
        <v>28</v>
      </c>
      <c r="AG12" s="133">
        <v>29</v>
      </c>
      <c r="AH12" s="58">
        <v>4</v>
      </c>
      <c r="AI12" s="59">
        <f>SUM(AD12:AG12)</f>
        <v>113</v>
      </c>
      <c r="AJ12" s="134">
        <f>SUM(H12,O12,V12,AB12,AH12)</f>
        <v>22</v>
      </c>
      <c r="AK12" s="135">
        <f>SUM(I12,P12,W12,AC12,AI12)</f>
        <v>632</v>
      </c>
    </row>
    <row r="13" spans="1:37" ht="33" customHeight="1">
      <c r="A13" s="47" t="s">
        <v>66</v>
      </c>
      <c r="B13" s="136">
        <v>27</v>
      </c>
      <c r="C13" s="72">
        <v>24</v>
      </c>
      <c r="D13" s="72"/>
      <c r="E13" s="72"/>
      <c r="F13" s="73"/>
      <c r="G13" s="73"/>
      <c r="H13" s="74">
        <v>2</v>
      </c>
      <c r="I13" s="75">
        <f t="shared" ref="I13:I14" si="0">SUM(B13:G13)</f>
        <v>51</v>
      </c>
      <c r="J13" s="136">
        <v>30</v>
      </c>
      <c r="K13" s="72">
        <v>27</v>
      </c>
      <c r="L13" s="72"/>
      <c r="M13" s="72"/>
      <c r="N13" s="73"/>
      <c r="O13" s="74">
        <v>2</v>
      </c>
      <c r="P13" s="75">
        <f>SUM(J13:N13)</f>
        <v>57</v>
      </c>
      <c r="Q13" s="136">
        <v>27</v>
      </c>
      <c r="R13" s="72">
        <v>26</v>
      </c>
      <c r="S13" s="73">
        <v>24</v>
      </c>
      <c r="T13" s="72"/>
      <c r="U13" s="72"/>
      <c r="V13" s="137">
        <v>3</v>
      </c>
      <c r="W13" s="75">
        <f t="shared" ref="W13:W14" si="1">SUM(Q13:T13)</f>
        <v>77</v>
      </c>
      <c r="X13" s="136">
        <v>27</v>
      </c>
      <c r="Y13" s="72">
        <v>27</v>
      </c>
      <c r="Z13" s="72"/>
      <c r="AA13" s="73"/>
      <c r="AB13" s="74">
        <v>2</v>
      </c>
      <c r="AC13" s="75">
        <f t="shared" ref="AC13:AC30" si="2">SUM(X13:AA13)</f>
        <v>54</v>
      </c>
      <c r="AD13" s="136">
        <v>29</v>
      </c>
      <c r="AE13" s="72">
        <v>31</v>
      </c>
      <c r="AF13" s="72"/>
      <c r="AG13" s="73"/>
      <c r="AH13" s="74">
        <v>2</v>
      </c>
      <c r="AI13" s="75">
        <f t="shared" ref="AI13:AI30" si="3">SUM(AD13:AF13)</f>
        <v>60</v>
      </c>
      <c r="AJ13" s="138">
        <f t="shared" ref="AJ13:AJ30" si="4">SUM(H13,O13,V13,AB13,AH13)</f>
        <v>11</v>
      </c>
      <c r="AK13" s="126">
        <f>SUM(I13,P13,W13,AC13,AI13)</f>
        <v>299</v>
      </c>
    </row>
    <row r="14" spans="1:37" ht="32.25" customHeight="1">
      <c r="A14" s="47" t="s">
        <v>67</v>
      </c>
      <c r="B14" s="139">
        <v>32</v>
      </c>
      <c r="C14" s="72"/>
      <c r="D14" s="72"/>
      <c r="E14" s="72"/>
      <c r="F14" s="73"/>
      <c r="G14" s="73"/>
      <c r="H14" s="74">
        <v>1</v>
      </c>
      <c r="I14" s="75">
        <f t="shared" si="0"/>
        <v>32</v>
      </c>
      <c r="J14" s="136">
        <v>19</v>
      </c>
      <c r="K14" s="72">
        <v>18</v>
      </c>
      <c r="L14" s="72"/>
      <c r="M14" s="72"/>
      <c r="N14" s="73"/>
      <c r="O14" s="74">
        <v>2</v>
      </c>
      <c r="P14" s="75">
        <f t="shared" ref="P14:P30" si="5">SUM(J14:N14)</f>
        <v>37</v>
      </c>
      <c r="Q14" s="136">
        <v>24</v>
      </c>
      <c r="R14" s="72">
        <v>22</v>
      </c>
      <c r="S14" s="73"/>
      <c r="T14" s="72"/>
      <c r="U14" s="72"/>
      <c r="V14" s="137">
        <v>2</v>
      </c>
      <c r="W14" s="75">
        <f t="shared" si="1"/>
        <v>46</v>
      </c>
      <c r="X14" s="136">
        <v>31</v>
      </c>
      <c r="Y14" s="72"/>
      <c r="Z14" s="72"/>
      <c r="AA14" s="73"/>
      <c r="AB14" s="74">
        <v>1</v>
      </c>
      <c r="AC14" s="75">
        <f t="shared" si="2"/>
        <v>31</v>
      </c>
      <c r="AD14" s="136">
        <v>32</v>
      </c>
      <c r="AE14" s="72"/>
      <c r="AF14" s="72"/>
      <c r="AG14" s="73"/>
      <c r="AH14" s="74">
        <v>1</v>
      </c>
      <c r="AI14" s="75">
        <f t="shared" si="3"/>
        <v>32</v>
      </c>
      <c r="AJ14" s="138">
        <f t="shared" si="4"/>
        <v>7</v>
      </c>
      <c r="AK14" s="126">
        <f t="shared" ref="AK14:AK31" si="6">SUM(I14,P14,W14,AC14,AI14)</f>
        <v>178</v>
      </c>
    </row>
    <row r="15" spans="1:37" ht="37.5">
      <c r="A15" s="47" t="s">
        <v>69</v>
      </c>
      <c r="B15" s="136">
        <v>29</v>
      </c>
      <c r="C15" s="72">
        <v>29</v>
      </c>
      <c r="D15" s="72">
        <v>29</v>
      </c>
      <c r="E15" s="72">
        <v>30</v>
      </c>
      <c r="F15" s="73"/>
      <c r="G15" s="73">
        <v>30</v>
      </c>
      <c r="H15" s="74">
        <v>5</v>
      </c>
      <c r="I15" s="75">
        <f>SUM(B15:G15)</f>
        <v>147</v>
      </c>
      <c r="J15" s="136">
        <v>25</v>
      </c>
      <c r="K15" s="72">
        <v>26</v>
      </c>
      <c r="L15" s="72">
        <v>33</v>
      </c>
      <c r="M15" s="72">
        <v>26</v>
      </c>
      <c r="N15" s="73">
        <v>17</v>
      </c>
      <c r="O15" s="74">
        <v>5</v>
      </c>
      <c r="P15" s="75">
        <f>SUM(J15:N15)</f>
        <v>127</v>
      </c>
      <c r="Q15" s="136">
        <v>30</v>
      </c>
      <c r="R15" s="72">
        <v>30</v>
      </c>
      <c r="S15" s="73">
        <v>30</v>
      </c>
      <c r="T15" s="72">
        <v>29</v>
      </c>
      <c r="U15" s="72"/>
      <c r="V15" s="137">
        <v>4</v>
      </c>
      <c r="W15" s="75">
        <f>SUM(Q15:T15)</f>
        <v>119</v>
      </c>
      <c r="X15" s="136">
        <v>30</v>
      </c>
      <c r="Y15" s="72">
        <v>30</v>
      </c>
      <c r="Z15" s="72">
        <v>29</v>
      </c>
      <c r="AA15" s="73">
        <v>30</v>
      </c>
      <c r="AB15" s="74">
        <v>4</v>
      </c>
      <c r="AC15" s="75">
        <f>SUM(X15:AA15)</f>
        <v>119</v>
      </c>
      <c r="AD15" s="136">
        <v>25</v>
      </c>
      <c r="AE15" s="72">
        <v>27</v>
      </c>
      <c r="AF15" s="72">
        <v>30</v>
      </c>
      <c r="AG15" s="73">
        <v>28</v>
      </c>
      <c r="AH15" s="74">
        <v>4</v>
      </c>
      <c r="AI15" s="75">
        <f>SUM(AD15:AG15)</f>
        <v>110</v>
      </c>
      <c r="AJ15" s="138">
        <f t="shared" si="4"/>
        <v>22</v>
      </c>
      <c r="AK15" s="126">
        <f t="shared" si="6"/>
        <v>622</v>
      </c>
    </row>
    <row r="16" spans="1:37" ht="37.5">
      <c r="A16" s="47" t="s">
        <v>70</v>
      </c>
      <c r="B16" s="136">
        <v>26</v>
      </c>
      <c r="C16" s="72">
        <v>20</v>
      </c>
      <c r="D16" s="72">
        <v>24</v>
      </c>
      <c r="E16" s="72"/>
      <c r="F16" s="73"/>
      <c r="G16" s="73"/>
      <c r="H16" s="74">
        <v>3</v>
      </c>
      <c r="I16" s="75">
        <f t="shared" ref="I16:I30" si="7">SUM(B16:G16)</f>
        <v>70</v>
      </c>
      <c r="J16" s="136">
        <v>25</v>
      </c>
      <c r="K16" s="72">
        <v>23</v>
      </c>
      <c r="L16" s="72">
        <v>20</v>
      </c>
      <c r="M16" s="72"/>
      <c r="N16" s="73"/>
      <c r="O16" s="74">
        <v>3</v>
      </c>
      <c r="P16" s="75">
        <f t="shared" si="5"/>
        <v>68</v>
      </c>
      <c r="Q16" s="136">
        <v>32</v>
      </c>
      <c r="R16" s="72">
        <v>32</v>
      </c>
      <c r="S16" s="73"/>
      <c r="T16" s="72"/>
      <c r="U16" s="72"/>
      <c r="V16" s="137">
        <v>2</v>
      </c>
      <c r="W16" s="75">
        <f>SUM(Q16:U16)</f>
        <v>64</v>
      </c>
      <c r="X16" s="136">
        <v>21</v>
      </c>
      <c r="Y16" s="72">
        <v>19</v>
      </c>
      <c r="Z16" s="72"/>
      <c r="AA16" s="73"/>
      <c r="AB16" s="74">
        <v>2</v>
      </c>
      <c r="AC16" s="75">
        <f t="shared" si="2"/>
        <v>40</v>
      </c>
      <c r="AD16" s="136">
        <v>24</v>
      </c>
      <c r="AE16" s="72">
        <v>25</v>
      </c>
      <c r="AF16" s="72"/>
      <c r="AG16" s="73"/>
      <c r="AH16" s="74">
        <v>2</v>
      </c>
      <c r="AI16" s="75">
        <f t="shared" si="3"/>
        <v>49</v>
      </c>
      <c r="AJ16" s="138">
        <f t="shared" si="4"/>
        <v>12</v>
      </c>
      <c r="AK16" s="126">
        <f t="shared" si="6"/>
        <v>291</v>
      </c>
    </row>
    <row r="17" spans="1:37" ht="43.5" customHeight="1">
      <c r="A17" s="47" t="s">
        <v>101</v>
      </c>
      <c r="B17" s="136">
        <v>33</v>
      </c>
      <c r="C17" s="72"/>
      <c r="D17" s="72"/>
      <c r="E17" s="72"/>
      <c r="F17" s="73"/>
      <c r="G17" s="73"/>
      <c r="H17" s="74">
        <v>1</v>
      </c>
      <c r="I17" s="75">
        <f t="shared" si="7"/>
        <v>33</v>
      </c>
      <c r="J17" s="136">
        <v>22</v>
      </c>
      <c r="K17" s="72"/>
      <c r="L17" s="72"/>
      <c r="M17" s="72"/>
      <c r="N17" s="73"/>
      <c r="O17" s="74">
        <v>1</v>
      </c>
      <c r="P17" s="75">
        <f t="shared" si="5"/>
        <v>22</v>
      </c>
      <c r="Q17" s="136">
        <v>33</v>
      </c>
      <c r="R17" s="72"/>
      <c r="S17" s="73"/>
      <c r="T17" s="72"/>
      <c r="U17" s="72"/>
      <c r="V17" s="137">
        <v>1</v>
      </c>
      <c r="W17" s="75">
        <f>SUM(Q17:U17)</f>
        <v>33</v>
      </c>
      <c r="X17" s="136">
        <v>27</v>
      </c>
      <c r="Y17" s="72"/>
      <c r="Z17" s="72"/>
      <c r="AA17" s="73"/>
      <c r="AB17" s="74">
        <v>1</v>
      </c>
      <c r="AC17" s="75">
        <f t="shared" si="2"/>
        <v>27</v>
      </c>
      <c r="AD17" s="136">
        <v>21</v>
      </c>
      <c r="AE17" s="72"/>
      <c r="AF17" s="72"/>
      <c r="AG17" s="73"/>
      <c r="AH17" s="74">
        <v>1</v>
      </c>
      <c r="AI17" s="75">
        <f t="shared" si="3"/>
        <v>21</v>
      </c>
      <c r="AJ17" s="138">
        <v>5</v>
      </c>
      <c r="AK17" s="126">
        <f t="shared" si="6"/>
        <v>136</v>
      </c>
    </row>
    <row r="18" spans="1:37" ht="39.75" customHeight="1">
      <c r="A18" s="47" t="s">
        <v>102</v>
      </c>
      <c r="B18" s="136">
        <v>7</v>
      </c>
      <c r="C18" s="72"/>
      <c r="D18" s="72"/>
      <c r="E18" s="72"/>
      <c r="F18" s="73"/>
      <c r="G18" s="73"/>
      <c r="H18" s="74">
        <v>1</v>
      </c>
      <c r="I18" s="75">
        <f t="shared" si="7"/>
        <v>7</v>
      </c>
      <c r="J18" s="136">
        <v>14</v>
      </c>
      <c r="K18" s="72"/>
      <c r="L18" s="72"/>
      <c r="M18" s="72"/>
      <c r="N18" s="73"/>
      <c r="O18" s="74">
        <v>1</v>
      </c>
      <c r="P18" s="75">
        <f t="shared" si="5"/>
        <v>14</v>
      </c>
      <c r="Q18" s="136">
        <v>14</v>
      </c>
      <c r="R18" s="72"/>
      <c r="S18" s="73"/>
      <c r="T18" s="72"/>
      <c r="U18" s="72"/>
      <c r="V18" s="137">
        <v>1</v>
      </c>
      <c r="W18" s="75">
        <f t="shared" ref="W18:W19" si="8">SUM(Q18:U18)</f>
        <v>14</v>
      </c>
      <c r="X18" s="136">
        <v>12</v>
      </c>
      <c r="Y18" s="72"/>
      <c r="Z18" s="72"/>
      <c r="AA18" s="73"/>
      <c r="AB18" s="74">
        <v>1</v>
      </c>
      <c r="AC18" s="75">
        <f t="shared" si="2"/>
        <v>12</v>
      </c>
      <c r="AD18" s="136">
        <v>13</v>
      </c>
      <c r="AE18" s="72"/>
      <c r="AF18" s="72"/>
      <c r="AG18" s="73"/>
      <c r="AH18" s="74">
        <v>1</v>
      </c>
      <c r="AI18" s="75">
        <f t="shared" si="3"/>
        <v>13</v>
      </c>
      <c r="AJ18" s="138">
        <v>5</v>
      </c>
      <c r="AK18" s="126">
        <f t="shared" si="6"/>
        <v>60</v>
      </c>
    </row>
    <row r="19" spans="1:37" ht="40.5" customHeight="1">
      <c r="A19" s="47" t="s">
        <v>103</v>
      </c>
      <c r="B19" s="136">
        <v>6</v>
      </c>
      <c r="C19" s="72"/>
      <c r="D19" s="72"/>
      <c r="E19" s="72"/>
      <c r="F19" s="73"/>
      <c r="G19" s="73"/>
      <c r="H19" s="74">
        <v>1</v>
      </c>
      <c r="I19" s="75">
        <f t="shared" si="7"/>
        <v>6</v>
      </c>
      <c r="J19" s="136">
        <v>11</v>
      </c>
      <c r="K19" s="72"/>
      <c r="L19" s="72"/>
      <c r="M19" s="72"/>
      <c r="N19" s="73"/>
      <c r="O19" s="74">
        <v>1</v>
      </c>
      <c r="P19" s="75">
        <f t="shared" si="5"/>
        <v>11</v>
      </c>
      <c r="Q19" s="136">
        <v>16</v>
      </c>
      <c r="R19" s="72"/>
      <c r="S19" s="73"/>
      <c r="T19" s="72"/>
      <c r="U19" s="72"/>
      <c r="V19" s="137">
        <v>1</v>
      </c>
      <c r="W19" s="75">
        <f t="shared" si="8"/>
        <v>16</v>
      </c>
      <c r="X19" s="136">
        <v>11</v>
      </c>
      <c r="Y19" s="72"/>
      <c r="Z19" s="72"/>
      <c r="AA19" s="73"/>
      <c r="AB19" s="74">
        <v>1</v>
      </c>
      <c r="AC19" s="75">
        <f t="shared" si="2"/>
        <v>11</v>
      </c>
      <c r="AD19" s="136">
        <v>17</v>
      </c>
      <c r="AE19" s="72"/>
      <c r="AF19" s="72"/>
      <c r="AG19" s="73"/>
      <c r="AH19" s="74">
        <v>1</v>
      </c>
      <c r="AI19" s="75">
        <f t="shared" si="3"/>
        <v>17</v>
      </c>
      <c r="AJ19" s="138">
        <v>5</v>
      </c>
      <c r="AK19" s="126">
        <f t="shared" si="6"/>
        <v>61</v>
      </c>
    </row>
    <row r="20" spans="1:37" ht="38.25" customHeight="1">
      <c r="A20" s="47" t="s">
        <v>71</v>
      </c>
      <c r="B20" s="136">
        <v>25</v>
      </c>
      <c r="C20" s="72">
        <v>27</v>
      </c>
      <c r="D20" s="72">
        <v>19</v>
      </c>
      <c r="E20" s="72"/>
      <c r="F20" s="73"/>
      <c r="G20" s="73"/>
      <c r="H20" s="74">
        <v>3</v>
      </c>
      <c r="I20" s="75">
        <f t="shared" si="7"/>
        <v>71</v>
      </c>
      <c r="J20" s="136">
        <v>26</v>
      </c>
      <c r="K20" s="72">
        <v>26</v>
      </c>
      <c r="L20" s="72"/>
      <c r="M20" s="72"/>
      <c r="N20" s="73"/>
      <c r="O20" s="74">
        <v>2</v>
      </c>
      <c r="P20" s="75">
        <f t="shared" si="5"/>
        <v>52</v>
      </c>
      <c r="Q20" s="136">
        <v>26</v>
      </c>
      <c r="R20" s="72">
        <v>26</v>
      </c>
      <c r="S20" s="73">
        <v>18</v>
      </c>
      <c r="T20" s="72"/>
      <c r="U20" s="72"/>
      <c r="V20" s="137">
        <v>3</v>
      </c>
      <c r="W20" s="75">
        <f t="shared" ref="W20:W31" si="9">SUM(Q20:U20)</f>
        <v>70</v>
      </c>
      <c r="X20" s="136">
        <v>21</v>
      </c>
      <c r="Y20" s="72">
        <v>20</v>
      </c>
      <c r="Z20" s="72">
        <v>19</v>
      </c>
      <c r="AA20" s="73"/>
      <c r="AB20" s="74">
        <v>3</v>
      </c>
      <c r="AC20" s="75">
        <f t="shared" si="2"/>
        <v>60</v>
      </c>
      <c r="AD20" s="136">
        <v>25</v>
      </c>
      <c r="AE20" s="72">
        <v>21</v>
      </c>
      <c r="AF20" s="72"/>
      <c r="AG20" s="73"/>
      <c r="AH20" s="74">
        <v>2</v>
      </c>
      <c r="AI20" s="75">
        <f t="shared" si="3"/>
        <v>46</v>
      </c>
      <c r="AJ20" s="138">
        <f t="shared" si="4"/>
        <v>13</v>
      </c>
      <c r="AK20" s="126">
        <f t="shared" si="6"/>
        <v>299</v>
      </c>
    </row>
    <row r="21" spans="1:37" ht="30" customHeight="1">
      <c r="A21" s="47" t="s">
        <v>72</v>
      </c>
      <c r="B21" s="136">
        <v>29</v>
      </c>
      <c r="C21" s="72">
        <v>28</v>
      </c>
      <c r="D21" s="72">
        <v>25</v>
      </c>
      <c r="E21" s="72"/>
      <c r="F21" s="73"/>
      <c r="G21" s="73"/>
      <c r="H21" s="74">
        <v>3</v>
      </c>
      <c r="I21" s="75">
        <f t="shared" si="7"/>
        <v>82</v>
      </c>
      <c r="J21" s="136">
        <v>28</v>
      </c>
      <c r="K21" s="72">
        <v>29</v>
      </c>
      <c r="L21" s="72">
        <v>29</v>
      </c>
      <c r="M21" s="72"/>
      <c r="N21" s="73"/>
      <c r="O21" s="74">
        <v>3</v>
      </c>
      <c r="P21" s="75">
        <f t="shared" si="5"/>
        <v>86</v>
      </c>
      <c r="Q21" s="136">
        <v>28</v>
      </c>
      <c r="R21" s="72">
        <v>28</v>
      </c>
      <c r="S21" s="73">
        <v>28</v>
      </c>
      <c r="T21" s="72"/>
      <c r="U21" s="72"/>
      <c r="V21" s="137">
        <v>3</v>
      </c>
      <c r="W21" s="75">
        <f t="shared" si="9"/>
        <v>84</v>
      </c>
      <c r="X21" s="136">
        <v>30</v>
      </c>
      <c r="Y21" s="72">
        <v>30</v>
      </c>
      <c r="Z21" s="72">
        <v>30</v>
      </c>
      <c r="AA21" s="73"/>
      <c r="AB21" s="74">
        <v>3</v>
      </c>
      <c r="AC21" s="75">
        <f t="shared" si="2"/>
        <v>90</v>
      </c>
      <c r="AD21" s="136">
        <v>28</v>
      </c>
      <c r="AE21" s="72">
        <v>30</v>
      </c>
      <c r="AF21" s="72">
        <v>29</v>
      </c>
      <c r="AG21" s="73"/>
      <c r="AH21" s="74">
        <v>3</v>
      </c>
      <c r="AI21" s="75">
        <f t="shared" si="3"/>
        <v>87</v>
      </c>
      <c r="AJ21" s="138">
        <f t="shared" si="4"/>
        <v>15</v>
      </c>
      <c r="AK21" s="126">
        <f t="shared" si="6"/>
        <v>429</v>
      </c>
    </row>
    <row r="22" spans="1:37" ht="30" customHeight="1">
      <c r="A22" s="47" t="s">
        <v>73</v>
      </c>
      <c r="B22" s="136">
        <v>30</v>
      </c>
      <c r="C22" s="72">
        <v>28</v>
      </c>
      <c r="D22" s="72">
        <v>28</v>
      </c>
      <c r="E22" s="72">
        <v>25</v>
      </c>
      <c r="F22" s="73"/>
      <c r="G22" s="73"/>
      <c r="H22" s="74">
        <v>4</v>
      </c>
      <c r="I22" s="75">
        <f t="shared" si="7"/>
        <v>111</v>
      </c>
      <c r="J22" s="136">
        <v>30</v>
      </c>
      <c r="K22" s="72">
        <v>30</v>
      </c>
      <c r="L22" s="72">
        <v>29</v>
      </c>
      <c r="M22" s="72">
        <v>29</v>
      </c>
      <c r="N22" s="73"/>
      <c r="O22" s="74">
        <v>4</v>
      </c>
      <c r="P22" s="75">
        <f t="shared" si="5"/>
        <v>118</v>
      </c>
      <c r="Q22" s="136">
        <v>28</v>
      </c>
      <c r="R22" s="72">
        <v>29</v>
      </c>
      <c r="S22" s="73">
        <v>27</v>
      </c>
      <c r="T22" s="72"/>
      <c r="U22" s="72"/>
      <c r="V22" s="137">
        <v>3</v>
      </c>
      <c r="W22" s="75">
        <f t="shared" si="9"/>
        <v>84</v>
      </c>
      <c r="X22" s="136">
        <v>27</v>
      </c>
      <c r="Y22" s="72">
        <v>27</v>
      </c>
      <c r="Z22" s="72">
        <v>28</v>
      </c>
      <c r="AA22" s="73">
        <v>23</v>
      </c>
      <c r="AB22" s="74">
        <v>4</v>
      </c>
      <c r="AC22" s="75">
        <f t="shared" si="2"/>
        <v>105</v>
      </c>
      <c r="AD22" s="136">
        <v>23</v>
      </c>
      <c r="AE22" s="72">
        <v>22</v>
      </c>
      <c r="AF22" s="72">
        <v>23</v>
      </c>
      <c r="AG22" s="73">
        <v>19</v>
      </c>
      <c r="AH22" s="74">
        <v>4</v>
      </c>
      <c r="AI22" s="75">
        <f>SUM(AD22:AG22)</f>
        <v>87</v>
      </c>
      <c r="AJ22" s="138">
        <f t="shared" si="4"/>
        <v>19</v>
      </c>
      <c r="AK22" s="126">
        <f t="shared" si="6"/>
        <v>505</v>
      </c>
    </row>
    <row r="23" spans="1:37" ht="39" customHeight="1">
      <c r="A23" s="47" t="s">
        <v>104</v>
      </c>
      <c r="B23" s="136">
        <v>24</v>
      </c>
      <c r="C23" s="72"/>
      <c r="D23" s="72"/>
      <c r="E23" s="72"/>
      <c r="F23" s="73"/>
      <c r="G23" s="73"/>
      <c r="H23" s="74">
        <v>1</v>
      </c>
      <c r="I23" s="75">
        <f t="shared" si="7"/>
        <v>24</v>
      </c>
      <c r="J23" s="136">
        <v>28</v>
      </c>
      <c r="K23" s="72"/>
      <c r="L23" s="72"/>
      <c r="M23" s="72"/>
      <c r="N23" s="73"/>
      <c r="O23" s="74">
        <v>1</v>
      </c>
      <c r="P23" s="75">
        <f t="shared" si="5"/>
        <v>28</v>
      </c>
      <c r="Q23" s="136">
        <v>28</v>
      </c>
      <c r="R23" s="72"/>
      <c r="S23" s="73"/>
      <c r="T23" s="72"/>
      <c r="U23" s="72"/>
      <c r="V23" s="137">
        <v>1</v>
      </c>
      <c r="W23" s="75">
        <f t="shared" si="9"/>
        <v>28</v>
      </c>
      <c r="X23" s="136">
        <v>31</v>
      </c>
      <c r="Y23" s="72"/>
      <c r="Z23" s="72"/>
      <c r="AA23" s="73"/>
      <c r="AB23" s="74">
        <v>1</v>
      </c>
      <c r="AC23" s="75">
        <f t="shared" si="2"/>
        <v>31</v>
      </c>
      <c r="AD23" s="136">
        <v>19</v>
      </c>
      <c r="AE23" s="72">
        <v>16</v>
      </c>
      <c r="AF23" s="72"/>
      <c r="AG23" s="73"/>
      <c r="AH23" s="74">
        <v>2</v>
      </c>
      <c r="AI23" s="75">
        <f t="shared" si="3"/>
        <v>35</v>
      </c>
      <c r="AJ23" s="138">
        <f t="shared" si="4"/>
        <v>6</v>
      </c>
      <c r="AK23" s="126">
        <f t="shared" si="6"/>
        <v>146</v>
      </c>
    </row>
    <row r="24" spans="1:37" ht="37.5">
      <c r="A24" s="47" t="s">
        <v>74</v>
      </c>
      <c r="B24" s="140">
        <v>33</v>
      </c>
      <c r="C24" s="91">
        <v>33</v>
      </c>
      <c r="D24" s="91"/>
      <c r="E24" s="91"/>
      <c r="F24" s="92"/>
      <c r="G24" s="92"/>
      <c r="H24" s="141">
        <v>2</v>
      </c>
      <c r="I24" s="75">
        <f t="shared" si="7"/>
        <v>66</v>
      </c>
      <c r="J24" s="140">
        <v>30</v>
      </c>
      <c r="K24" s="91">
        <v>30</v>
      </c>
      <c r="L24" s="91"/>
      <c r="M24" s="91"/>
      <c r="N24" s="92"/>
      <c r="O24" s="141">
        <v>2</v>
      </c>
      <c r="P24" s="75">
        <f t="shared" si="5"/>
        <v>60</v>
      </c>
      <c r="Q24" s="140">
        <v>30</v>
      </c>
      <c r="R24" s="91">
        <v>31</v>
      </c>
      <c r="S24" s="92"/>
      <c r="T24" s="91"/>
      <c r="U24" s="91"/>
      <c r="V24" s="142">
        <v>2</v>
      </c>
      <c r="W24" s="75">
        <f t="shared" si="9"/>
        <v>61</v>
      </c>
      <c r="X24" s="140">
        <v>30</v>
      </c>
      <c r="Y24" s="91">
        <v>28</v>
      </c>
      <c r="Z24" s="91"/>
      <c r="AA24" s="92"/>
      <c r="AB24" s="141">
        <v>2</v>
      </c>
      <c r="AC24" s="75">
        <f t="shared" si="2"/>
        <v>58</v>
      </c>
      <c r="AD24" s="140">
        <v>32</v>
      </c>
      <c r="AE24" s="91">
        <v>35</v>
      </c>
      <c r="AF24" s="91"/>
      <c r="AG24" s="92"/>
      <c r="AH24" s="141">
        <v>2</v>
      </c>
      <c r="AI24" s="75">
        <f t="shared" si="3"/>
        <v>67</v>
      </c>
      <c r="AJ24" s="138">
        <f t="shared" si="4"/>
        <v>10</v>
      </c>
      <c r="AK24" s="126">
        <f t="shared" si="6"/>
        <v>312</v>
      </c>
    </row>
    <row r="25" spans="1:37" ht="33" customHeight="1">
      <c r="A25" s="47" t="s">
        <v>91</v>
      </c>
      <c r="B25" s="136"/>
      <c r="C25" s="72"/>
      <c r="D25" s="72"/>
      <c r="E25" s="72"/>
      <c r="F25" s="73"/>
      <c r="G25" s="73"/>
      <c r="H25" s="74"/>
      <c r="I25" s="75"/>
      <c r="J25" s="136"/>
      <c r="K25" s="72"/>
      <c r="L25" s="72"/>
      <c r="M25" s="72"/>
      <c r="N25" s="73"/>
      <c r="O25" s="74"/>
      <c r="P25" s="75"/>
      <c r="Q25" s="136"/>
      <c r="R25" s="72"/>
      <c r="S25" s="73"/>
      <c r="T25" s="72"/>
      <c r="U25" s="72"/>
      <c r="V25" s="137"/>
      <c r="W25" s="75"/>
      <c r="X25" s="136"/>
      <c r="Y25" s="72"/>
      <c r="Z25" s="72"/>
      <c r="AA25" s="73"/>
      <c r="AB25" s="74"/>
      <c r="AC25" s="75"/>
      <c r="AD25" s="136"/>
      <c r="AE25" s="72"/>
      <c r="AF25" s="72"/>
      <c r="AG25" s="73"/>
      <c r="AH25" s="74"/>
      <c r="AI25" s="75"/>
      <c r="AJ25" s="138"/>
      <c r="AK25" s="126"/>
    </row>
    <row r="26" spans="1:37" ht="28.5" customHeight="1">
      <c r="A26" s="47" t="s">
        <v>96</v>
      </c>
      <c r="B26" s="136">
        <v>22</v>
      </c>
      <c r="C26" s="72"/>
      <c r="D26" s="72"/>
      <c r="E26" s="72"/>
      <c r="F26" s="73"/>
      <c r="G26" s="73"/>
      <c r="H26" s="74">
        <v>1</v>
      </c>
      <c r="I26" s="75">
        <f t="shared" si="7"/>
        <v>22</v>
      </c>
      <c r="J26" s="136">
        <v>16</v>
      </c>
      <c r="K26" s="72"/>
      <c r="L26" s="72"/>
      <c r="M26" s="72"/>
      <c r="N26" s="73"/>
      <c r="O26" s="74">
        <v>1</v>
      </c>
      <c r="P26" s="75">
        <f t="shared" si="5"/>
        <v>16</v>
      </c>
      <c r="Q26" s="136">
        <v>19</v>
      </c>
      <c r="R26" s="72"/>
      <c r="S26" s="73"/>
      <c r="T26" s="72"/>
      <c r="U26" s="72"/>
      <c r="V26" s="137">
        <v>1</v>
      </c>
      <c r="W26" s="75">
        <v>19</v>
      </c>
      <c r="X26" s="136">
        <v>19</v>
      </c>
      <c r="Y26" s="72"/>
      <c r="Z26" s="72"/>
      <c r="AA26" s="73"/>
      <c r="AB26" s="74">
        <v>1</v>
      </c>
      <c r="AC26" s="75">
        <v>19</v>
      </c>
      <c r="AD26" s="136">
        <v>22</v>
      </c>
      <c r="AE26" s="72"/>
      <c r="AF26" s="72"/>
      <c r="AG26" s="73"/>
      <c r="AH26" s="74">
        <v>1</v>
      </c>
      <c r="AI26" s="75">
        <f t="shared" si="3"/>
        <v>22</v>
      </c>
      <c r="AJ26" s="138">
        <v>5</v>
      </c>
      <c r="AK26" s="126">
        <f t="shared" si="6"/>
        <v>98</v>
      </c>
    </row>
    <row r="27" spans="1:37" ht="27" customHeight="1">
      <c r="A27" s="47" t="s">
        <v>9</v>
      </c>
      <c r="B27" s="140">
        <v>9</v>
      </c>
      <c r="C27" s="91"/>
      <c r="D27" s="91"/>
      <c r="E27" s="91"/>
      <c r="F27" s="92"/>
      <c r="G27" s="92"/>
      <c r="H27" s="141">
        <v>1</v>
      </c>
      <c r="I27" s="75">
        <f t="shared" si="7"/>
        <v>9</v>
      </c>
      <c r="J27" s="140">
        <v>18</v>
      </c>
      <c r="K27" s="91"/>
      <c r="L27" s="91"/>
      <c r="M27" s="91"/>
      <c r="N27" s="92"/>
      <c r="O27" s="141">
        <v>1</v>
      </c>
      <c r="P27" s="75">
        <f t="shared" si="5"/>
        <v>18</v>
      </c>
      <c r="Q27" s="140">
        <v>21</v>
      </c>
      <c r="R27" s="91"/>
      <c r="S27" s="92"/>
      <c r="T27" s="91"/>
      <c r="U27" s="91"/>
      <c r="V27" s="142">
        <v>1</v>
      </c>
      <c r="W27" s="75">
        <f t="shared" si="9"/>
        <v>21</v>
      </c>
      <c r="X27" s="140">
        <v>15</v>
      </c>
      <c r="Y27" s="91"/>
      <c r="Z27" s="91"/>
      <c r="AA27" s="92"/>
      <c r="AB27" s="141">
        <v>1</v>
      </c>
      <c r="AC27" s="75">
        <f t="shared" si="2"/>
        <v>15</v>
      </c>
      <c r="AD27" s="140">
        <v>11</v>
      </c>
      <c r="AE27" s="91"/>
      <c r="AF27" s="91"/>
      <c r="AG27" s="92"/>
      <c r="AH27" s="141">
        <v>1</v>
      </c>
      <c r="AI27" s="75">
        <f t="shared" si="3"/>
        <v>11</v>
      </c>
      <c r="AJ27" s="138">
        <f t="shared" si="4"/>
        <v>5</v>
      </c>
      <c r="AK27" s="126">
        <f t="shared" si="6"/>
        <v>74</v>
      </c>
    </row>
    <row r="28" spans="1:37" ht="37.5">
      <c r="A28" s="47" t="s">
        <v>106</v>
      </c>
      <c r="B28" s="136">
        <v>20</v>
      </c>
      <c r="C28" s="72"/>
      <c r="D28" s="72"/>
      <c r="E28" s="72"/>
      <c r="F28" s="73"/>
      <c r="G28" s="73"/>
      <c r="H28" s="74">
        <v>1</v>
      </c>
      <c r="I28" s="75">
        <f t="shared" si="7"/>
        <v>20</v>
      </c>
      <c r="J28" s="136">
        <v>12</v>
      </c>
      <c r="K28" s="72"/>
      <c r="L28" s="72"/>
      <c r="M28" s="72"/>
      <c r="N28" s="73"/>
      <c r="O28" s="74">
        <v>1</v>
      </c>
      <c r="P28" s="75">
        <f t="shared" si="5"/>
        <v>12</v>
      </c>
      <c r="Q28" s="136">
        <v>19</v>
      </c>
      <c r="R28" s="72"/>
      <c r="S28" s="73"/>
      <c r="T28" s="72"/>
      <c r="U28" s="72"/>
      <c r="V28" s="137">
        <v>1</v>
      </c>
      <c r="W28" s="75">
        <f t="shared" si="9"/>
        <v>19</v>
      </c>
      <c r="X28" s="136">
        <v>11</v>
      </c>
      <c r="Y28" s="72"/>
      <c r="Z28" s="72"/>
      <c r="AA28" s="73"/>
      <c r="AB28" s="74">
        <v>1</v>
      </c>
      <c r="AC28" s="75">
        <f t="shared" si="2"/>
        <v>11</v>
      </c>
      <c r="AD28" s="136">
        <v>14</v>
      </c>
      <c r="AE28" s="72"/>
      <c r="AF28" s="72"/>
      <c r="AG28" s="73"/>
      <c r="AH28" s="74">
        <v>1</v>
      </c>
      <c r="AI28" s="75">
        <f t="shared" si="3"/>
        <v>14</v>
      </c>
      <c r="AJ28" s="138">
        <f t="shared" si="4"/>
        <v>5</v>
      </c>
      <c r="AK28" s="126">
        <f t="shared" si="6"/>
        <v>76</v>
      </c>
    </row>
    <row r="29" spans="1:37" ht="30" customHeight="1">
      <c r="A29" s="47" t="s">
        <v>8</v>
      </c>
      <c r="B29" s="136">
        <v>24</v>
      </c>
      <c r="C29" s="72">
        <v>25</v>
      </c>
      <c r="D29" s="72"/>
      <c r="E29" s="72"/>
      <c r="F29" s="73"/>
      <c r="G29" s="73"/>
      <c r="H29" s="74">
        <v>2</v>
      </c>
      <c r="I29" s="75">
        <f t="shared" si="7"/>
        <v>49</v>
      </c>
      <c r="J29" s="136">
        <v>21</v>
      </c>
      <c r="K29" s="72">
        <v>21</v>
      </c>
      <c r="L29" s="72">
        <v>21</v>
      </c>
      <c r="M29" s="72"/>
      <c r="N29" s="73"/>
      <c r="O29" s="74">
        <v>3</v>
      </c>
      <c r="P29" s="75">
        <f t="shared" si="5"/>
        <v>63</v>
      </c>
      <c r="Q29" s="136">
        <v>21</v>
      </c>
      <c r="R29" s="72">
        <v>23</v>
      </c>
      <c r="S29" s="73"/>
      <c r="T29" s="72"/>
      <c r="U29" s="72"/>
      <c r="V29" s="137">
        <v>2</v>
      </c>
      <c r="W29" s="75">
        <f>SUM(Q29:U29)</f>
        <v>44</v>
      </c>
      <c r="X29" s="136">
        <v>18</v>
      </c>
      <c r="Y29" s="72">
        <v>19</v>
      </c>
      <c r="Z29" s="72"/>
      <c r="AA29" s="73"/>
      <c r="AB29" s="74">
        <v>2</v>
      </c>
      <c r="AC29" s="75">
        <f t="shared" si="2"/>
        <v>37</v>
      </c>
      <c r="AD29" s="136">
        <v>22</v>
      </c>
      <c r="AE29" s="72">
        <v>21</v>
      </c>
      <c r="AF29" s="72"/>
      <c r="AG29" s="73"/>
      <c r="AH29" s="74">
        <v>2</v>
      </c>
      <c r="AI29" s="75">
        <f t="shared" si="3"/>
        <v>43</v>
      </c>
      <c r="AJ29" s="138">
        <f t="shared" si="4"/>
        <v>11</v>
      </c>
      <c r="AK29" s="126">
        <f t="shared" si="6"/>
        <v>236</v>
      </c>
    </row>
    <row r="30" spans="1:37" ht="30.75" customHeight="1">
      <c r="A30" s="47" t="s">
        <v>7</v>
      </c>
      <c r="B30" s="136">
        <v>26</v>
      </c>
      <c r="C30" s="72"/>
      <c r="D30" s="72"/>
      <c r="E30" s="72"/>
      <c r="F30" s="73"/>
      <c r="G30" s="73"/>
      <c r="H30" s="74">
        <v>1</v>
      </c>
      <c r="I30" s="75">
        <f t="shared" si="7"/>
        <v>26</v>
      </c>
      <c r="J30" s="136">
        <v>12</v>
      </c>
      <c r="K30" s="72"/>
      <c r="L30" s="72"/>
      <c r="M30" s="72"/>
      <c r="N30" s="73"/>
      <c r="O30" s="74">
        <v>1</v>
      </c>
      <c r="P30" s="75">
        <f t="shared" si="5"/>
        <v>12</v>
      </c>
      <c r="Q30" s="136">
        <v>19</v>
      </c>
      <c r="R30" s="72"/>
      <c r="S30" s="73"/>
      <c r="T30" s="72"/>
      <c r="U30" s="72"/>
      <c r="V30" s="137">
        <v>1</v>
      </c>
      <c r="W30" s="75">
        <f t="shared" si="9"/>
        <v>19</v>
      </c>
      <c r="X30" s="136">
        <v>15</v>
      </c>
      <c r="Y30" s="72"/>
      <c r="Z30" s="72"/>
      <c r="AA30" s="73"/>
      <c r="AB30" s="74">
        <v>1</v>
      </c>
      <c r="AC30" s="75">
        <f t="shared" si="2"/>
        <v>15</v>
      </c>
      <c r="AD30" s="136">
        <v>9</v>
      </c>
      <c r="AE30" s="72"/>
      <c r="AF30" s="72"/>
      <c r="AG30" s="73"/>
      <c r="AH30" s="74">
        <v>1</v>
      </c>
      <c r="AI30" s="75">
        <f t="shared" si="3"/>
        <v>9</v>
      </c>
      <c r="AJ30" s="138">
        <f t="shared" si="4"/>
        <v>5</v>
      </c>
      <c r="AK30" s="126">
        <f t="shared" si="6"/>
        <v>81</v>
      </c>
    </row>
    <row r="31" spans="1:37" ht="29.25" customHeight="1" thickBot="1">
      <c r="A31" s="47" t="s">
        <v>107</v>
      </c>
      <c r="B31" s="140"/>
      <c r="C31" s="91"/>
      <c r="D31" s="91"/>
      <c r="E31" s="91"/>
      <c r="F31" s="92"/>
      <c r="G31" s="92"/>
      <c r="H31" s="141"/>
      <c r="I31" s="75"/>
      <c r="J31" s="140"/>
      <c r="K31" s="91"/>
      <c r="L31" s="91"/>
      <c r="M31" s="91"/>
      <c r="N31" s="92"/>
      <c r="O31" s="141"/>
      <c r="P31" s="75"/>
      <c r="Q31" s="140">
        <v>8</v>
      </c>
      <c r="R31" s="91"/>
      <c r="S31" s="92"/>
      <c r="T31" s="91"/>
      <c r="U31" s="91"/>
      <c r="V31" s="142">
        <v>1</v>
      </c>
      <c r="W31" s="75">
        <f t="shared" si="9"/>
        <v>8</v>
      </c>
      <c r="X31" s="140"/>
      <c r="Y31" s="91"/>
      <c r="Z31" s="91"/>
      <c r="AA31" s="92"/>
      <c r="AB31" s="141"/>
      <c r="AC31" s="75"/>
      <c r="AD31" s="140"/>
      <c r="AE31" s="91"/>
      <c r="AF31" s="91"/>
      <c r="AG31" s="92"/>
      <c r="AH31" s="141"/>
      <c r="AI31" s="75"/>
      <c r="AJ31" s="138">
        <v>1</v>
      </c>
      <c r="AK31" s="126">
        <f t="shared" si="6"/>
        <v>8</v>
      </c>
    </row>
    <row r="32" spans="1:37" ht="40.5" customHeight="1" thickBot="1">
      <c r="A32" s="169" t="s">
        <v>58</v>
      </c>
      <c r="B32" s="102">
        <f>SUM(B12:B31)</f>
        <v>426</v>
      </c>
      <c r="C32" s="35">
        <f>SUM(C12:C31)</f>
        <v>242</v>
      </c>
      <c r="D32" s="35">
        <f>SUM(D12:D31)</f>
        <v>157</v>
      </c>
      <c r="E32" s="35">
        <f>SUM(E12:E31)</f>
        <v>55</v>
      </c>
      <c r="F32" s="35">
        <f>SUM(F12:F31)</f>
        <v>28</v>
      </c>
      <c r="G32" s="36">
        <f t="shared" ref="G32:M32" si="10">SUM(G12:G31)</f>
        <v>30</v>
      </c>
      <c r="H32" s="44">
        <f t="shared" si="10"/>
        <v>37</v>
      </c>
      <c r="I32" s="99">
        <f t="shared" si="10"/>
        <v>938</v>
      </c>
      <c r="J32" s="102">
        <f t="shared" si="10"/>
        <v>395</v>
      </c>
      <c r="K32" s="35">
        <f t="shared" si="10"/>
        <v>259</v>
      </c>
      <c r="L32" s="35">
        <f t="shared" si="10"/>
        <v>160</v>
      </c>
      <c r="M32" s="35">
        <f t="shared" si="10"/>
        <v>83</v>
      </c>
      <c r="N32" s="35">
        <f>SUM(N12:N31)</f>
        <v>34</v>
      </c>
      <c r="O32" s="44">
        <f t="shared" ref="O32:AK32" si="11">SUM(O12:O31)</f>
        <v>39</v>
      </c>
      <c r="P32" s="99">
        <f t="shared" si="11"/>
        <v>931</v>
      </c>
      <c r="Q32" s="121">
        <f t="shared" si="11"/>
        <v>455</v>
      </c>
      <c r="R32" s="35">
        <f t="shared" si="11"/>
        <v>275</v>
      </c>
      <c r="S32" s="36">
        <f t="shared" si="11"/>
        <v>159</v>
      </c>
      <c r="T32" s="102">
        <f t="shared" si="11"/>
        <v>57</v>
      </c>
      <c r="U32" s="121">
        <f t="shared" si="11"/>
        <v>29</v>
      </c>
      <c r="V32" s="38">
        <f t="shared" si="11"/>
        <v>38</v>
      </c>
      <c r="W32" s="121">
        <f t="shared" si="11"/>
        <v>975</v>
      </c>
      <c r="X32" s="102">
        <f t="shared" si="11"/>
        <v>409</v>
      </c>
      <c r="Y32" s="35">
        <f t="shared" si="11"/>
        <v>231</v>
      </c>
      <c r="Z32" s="143">
        <f t="shared" si="11"/>
        <v>138</v>
      </c>
      <c r="AA32" s="36">
        <f t="shared" si="11"/>
        <v>85</v>
      </c>
      <c r="AB32" s="44">
        <f t="shared" si="11"/>
        <v>35</v>
      </c>
      <c r="AC32" s="99">
        <f t="shared" si="11"/>
        <v>863</v>
      </c>
      <c r="AD32" s="102">
        <f t="shared" si="11"/>
        <v>394</v>
      </c>
      <c r="AE32" s="35">
        <f t="shared" si="11"/>
        <v>256</v>
      </c>
      <c r="AF32" s="35">
        <f t="shared" si="11"/>
        <v>110</v>
      </c>
      <c r="AG32" s="36">
        <f t="shared" si="11"/>
        <v>76</v>
      </c>
      <c r="AH32" s="44">
        <f t="shared" si="11"/>
        <v>35</v>
      </c>
      <c r="AI32" s="99">
        <f t="shared" si="11"/>
        <v>836</v>
      </c>
      <c r="AJ32" s="102">
        <f t="shared" si="11"/>
        <v>184</v>
      </c>
      <c r="AK32" s="121">
        <f t="shared" si="11"/>
        <v>4543</v>
      </c>
    </row>
    <row r="33" spans="1:37" ht="33" customHeight="1" thickBot="1">
      <c r="A33" s="5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5"/>
      <c r="U33" s="145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</row>
    <row r="34" spans="1:37" ht="24" customHeight="1" thickBot="1">
      <c r="A34" s="10" t="s">
        <v>76</v>
      </c>
      <c r="B34" s="118"/>
      <c r="C34" s="118"/>
      <c r="D34" s="118"/>
      <c r="E34" s="118"/>
      <c r="F34" s="118"/>
      <c r="G34" s="119"/>
      <c r="H34" s="146"/>
      <c r="I34" s="147"/>
      <c r="J34" s="120"/>
      <c r="K34" s="118"/>
      <c r="L34" s="118"/>
      <c r="M34" s="118"/>
      <c r="N34" s="119"/>
      <c r="O34" s="146"/>
      <c r="P34" s="147"/>
      <c r="Q34" s="120"/>
      <c r="R34" s="118"/>
      <c r="S34" s="118"/>
      <c r="T34" s="118"/>
      <c r="U34" s="119"/>
      <c r="V34" s="146"/>
      <c r="W34" s="147"/>
      <c r="X34" s="120"/>
      <c r="Y34" s="118"/>
      <c r="Z34" s="118"/>
      <c r="AA34" s="119"/>
      <c r="AB34" s="146"/>
      <c r="AC34" s="147"/>
      <c r="AD34" s="120"/>
      <c r="AE34" s="118"/>
      <c r="AF34" s="118"/>
      <c r="AG34" s="119"/>
      <c r="AH34" s="146"/>
      <c r="AI34" s="147"/>
      <c r="AJ34" s="148"/>
      <c r="AK34" s="122"/>
    </row>
    <row r="35" spans="1:37" ht="40.5" customHeight="1">
      <c r="A35" s="48" t="s">
        <v>75</v>
      </c>
      <c r="B35" s="56"/>
      <c r="C35" s="56"/>
      <c r="D35" s="56"/>
      <c r="E35" s="56"/>
      <c r="F35" s="56"/>
      <c r="G35" s="133"/>
      <c r="H35" s="58"/>
      <c r="I35" s="59"/>
      <c r="J35" s="149"/>
      <c r="K35" s="56"/>
      <c r="L35" s="56"/>
      <c r="M35" s="56"/>
      <c r="N35" s="133"/>
      <c r="O35" s="58"/>
      <c r="P35" s="59"/>
      <c r="Q35" s="149"/>
      <c r="R35" s="56"/>
      <c r="S35" s="56"/>
      <c r="T35" s="56"/>
      <c r="U35" s="150">
        <v>1</v>
      </c>
      <c r="V35" s="58">
        <v>1</v>
      </c>
      <c r="W35" s="59">
        <v>1</v>
      </c>
      <c r="X35" s="149"/>
      <c r="Y35" s="56"/>
      <c r="Z35" s="56"/>
      <c r="AA35" s="133"/>
      <c r="AB35" s="58"/>
      <c r="AC35" s="59"/>
      <c r="AD35" s="149"/>
      <c r="AE35" s="56"/>
      <c r="AF35" s="56"/>
      <c r="AG35" s="133"/>
      <c r="AH35" s="58"/>
      <c r="AI35" s="59"/>
      <c r="AJ35" s="134">
        <f>SUM(H35,V35,AB35,AH35)</f>
        <v>1</v>
      </c>
      <c r="AK35" s="135">
        <f t="shared" ref="AK35" si="12">SUM(I35,W35,AC35,AI35)</f>
        <v>1</v>
      </c>
    </row>
    <row r="36" spans="1:37" ht="34.5" customHeight="1">
      <c r="A36" s="49" t="s">
        <v>67</v>
      </c>
      <c r="B36" s="72">
        <v>2</v>
      </c>
      <c r="C36" s="72"/>
      <c r="D36" s="72"/>
      <c r="E36" s="72"/>
      <c r="F36" s="72"/>
      <c r="G36" s="73"/>
      <c r="H36" s="74">
        <v>1</v>
      </c>
      <c r="I36" s="75">
        <f t="shared" ref="I36:I43" si="13">SUM(B36:G36)</f>
        <v>2</v>
      </c>
      <c r="J36" s="125">
        <v>1</v>
      </c>
      <c r="K36" s="72"/>
      <c r="L36" s="72"/>
      <c r="M36" s="72"/>
      <c r="N36" s="73"/>
      <c r="O36" s="74">
        <v>1</v>
      </c>
      <c r="P36" s="75">
        <v>1</v>
      </c>
      <c r="Q36" s="125"/>
      <c r="R36" s="72"/>
      <c r="S36" s="72"/>
      <c r="T36" s="72"/>
      <c r="U36" s="73"/>
      <c r="V36" s="74"/>
      <c r="W36" s="75"/>
      <c r="X36" s="125">
        <v>1</v>
      </c>
      <c r="Y36" s="72"/>
      <c r="Z36" s="72"/>
      <c r="AA36" s="73"/>
      <c r="AB36" s="74">
        <v>1</v>
      </c>
      <c r="AC36" s="75">
        <v>1</v>
      </c>
      <c r="AD36" s="125"/>
      <c r="AE36" s="72"/>
      <c r="AF36" s="72"/>
      <c r="AG36" s="73"/>
      <c r="AH36" s="74"/>
      <c r="AI36" s="75"/>
      <c r="AJ36" s="138">
        <v>3</v>
      </c>
      <c r="AK36" s="126">
        <v>4</v>
      </c>
    </row>
    <row r="37" spans="1:37" ht="35.25" customHeight="1">
      <c r="A37" s="55" t="s">
        <v>69</v>
      </c>
      <c r="B37" s="72"/>
      <c r="C37" s="72"/>
      <c r="D37" s="72"/>
      <c r="E37" s="72"/>
      <c r="F37" s="72"/>
      <c r="G37" s="73">
        <v>1</v>
      </c>
      <c r="H37" s="74">
        <v>1</v>
      </c>
      <c r="I37" s="75">
        <v>1</v>
      </c>
      <c r="J37" s="125"/>
      <c r="K37" s="72"/>
      <c r="L37" s="72"/>
      <c r="M37" s="72"/>
      <c r="N37" s="73"/>
      <c r="O37" s="151"/>
      <c r="P37" s="75"/>
      <c r="Q37" s="125"/>
      <c r="R37" s="72"/>
      <c r="S37" s="72"/>
      <c r="T37" s="72"/>
      <c r="U37" s="73"/>
      <c r="V37" s="74"/>
      <c r="W37" s="75"/>
      <c r="X37" s="125"/>
      <c r="Y37" s="72"/>
      <c r="Z37" s="72"/>
      <c r="AA37" s="73"/>
      <c r="AB37" s="74"/>
      <c r="AC37" s="75"/>
      <c r="AD37" s="125"/>
      <c r="AE37" s="72"/>
      <c r="AF37" s="72"/>
      <c r="AG37" s="73"/>
      <c r="AH37" s="74"/>
      <c r="AI37" s="75"/>
      <c r="AJ37" s="138">
        <v>1</v>
      </c>
      <c r="AK37" s="126">
        <v>1</v>
      </c>
    </row>
    <row r="38" spans="1:37" ht="37.5" customHeight="1">
      <c r="A38" s="49" t="s">
        <v>70</v>
      </c>
      <c r="B38" s="72"/>
      <c r="C38" s="72"/>
      <c r="D38" s="72"/>
      <c r="E38" s="72"/>
      <c r="F38" s="72"/>
      <c r="G38" s="73"/>
      <c r="H38" s="74"/>
      <c r="I38" s="75"/>
      <c r="J38" s="125"/>
      <c r="K38" s="72"/>
      <c r="L38" s="72">
        <v>1</v>
      </c>
      <c r="M38" s="72"/>
      <c r="N38" s="73"/>
      <c r="O38" s="74">
        <v>1</v>
      </c>
      <c r="P38" s="75">
        <f>SUM(J38:N38)</f>
        <v>1</v>
      </c>
      <c r="Q38" s="125"/>
      <c r="R38" s="72">
        <v>1</v>
      </c>
      <c r="S38" s="72"/>
      <c r="T38" s="72"/>
      <c r="U38" s="73"/>
      <c r="V38" s="74">
        <v>1</v>
      </c>
      <c r="W38" s="75">
        <f t="shared" ref="W38" si="14">SUM(Q38:T38)</f>
        <v>1</v>
      </c>
      <c r="X38" s="125"/>
      <c r="Y38" s="72">
        <v>2</v>
      </c>
      <c r="Z38" s="72"/>
      <c r="AA38" s="73"/>
      <c r="AB38" s="74">
        <v>1</v>
      </c>
      <c r="AC38" s="75">
        <v>2</v>
      </c>
      <c r="AD38" s="125"/>
      <c r="AE38" s="72"/>
      <c r="AF38" s="72"/>
      <c r="AG38" s="73"/>
      <c r="AH38" s="74"/>
      <c r="AI38" s="75"/>
      <c r="AJ38" s="138">
        <f>SUM(H38,O38,V38,AB38)</f>
        <v>3</v>
      </c>
      <c r="AK38" s="126">
        <f>SUM(I38,P38,AC38,W38)</f>
        <v>4</v>
      </c>
    </row>
    <row r="39" spans="1:37" ht="39" customHeight="1">
      <c r="A39" s="49" t="s">
        <v>97</v>
      </c>
      <c r="B39" s="72"/>
      <c r="C39" s="72"/>
      <c r="D39" s="72">
        <v>1</v>
      </c>
      <c r="E39" s="72"/>
      <c r="F39" s="72"/>
      <c r="G39" s="73"/>
      <c r="H39" s="74">
        <v>1</v>
      </c>
      <c r="I39" s="75">
        <v>1</v>
      </c>
      <c r="J39" s="125"/>
      <c r="K39" s="72"/>
      <c r="L39" s="72"/>
      <c r="M39" s="72"/>
      <c r="N39" s="73"/>
      <c r="O39" s="151"/>
      <c r="P39" s="75"/>
      <c r="Q39" s="125"/>
      <c r="R39" s="72"/>
      <c r="S39" s="72"/>
      <c r="T39" s="72"/>
      <c r="U39" s="73"/>
      <c r="V39" s="74"/>
      <c r="W39" s="75"/>
      <c r="X39" s="125"/>
      <c r="Y39" s="72"/>
      <c r="Z39" s="72"/>
      <c r="AA39" s="73"/>
      <c r="AB39" s="74"/>
      <c r="AC39" s="75"/>
      <c r="AD39" s="125"/>
      <c r="AE39" s="72"/>
      <c r="AF39" s="72"/>
      <c r="AG39" s="73"/>
      <c r="AH39" s="74"/>
      <c r="AI39" s="75"/>
      <c r="AJ39" s="138">
        <v>1</v>
      </c>
      <c r="AK39" s="126">
        <v>1</v>
      </c>
    </row>
    <row r="40" spans="1:37" ht="37.5">
      <c r="A40" s="49" t="s">
        <v>101</v>
      </c>
      <c r="B40" s="72">
        <v>1</v>
      </c>
      <c r="C40" s="72"/>
      <c r="D40" s="72"/>
      <c r="E40" s="72"/>
      <c r="F40" s="72"/>
      <c r="G40" s="73"/>
      <c r="H40" s="74">
        <v>1</v>
      </c>
      <c r="I40" s="75">
        <f t="shared" si="13"/>
        <v>1</v>
      </c>
      <c r="J40" s="125">
        <v>1</v>
      </c>
      <c r="K40" s="72"/>
      <c r="L40" s="72"/>
      <c r="M40" s="72"/>
      <c r="N40" s="73"/>
      <c r="O40" s="74">
        <v>1</v>
      </c>
      <c r="P40" s="75">
        <v>1</v>
      </c>
      <c r="Q40" s="125"/>
      <c r="R40" s="72"/>
      <c r="S40" s="72"/>
      <c r="T40" s="72"/>
      <c r="U40" s="73"/>
      <c r="V40" s="74"/>
      <c r="W40" s="75"/>
      <c r="X40" s="125">
        <v>1</v>
      </c>
      <c r="Y40" s="72"/>
      <c r="Z40" s="72"/>
      <c r="AA40" s="73"/>
      <c r="AB40" s="74">
        <v>1</v>
      </c>
      <c r="AC40" s="75">
        <v>1</v>
      </c>
      <c r="AD40" s="125"/>
      <c r="AE40" s="72"/>
      <c r="AF40" s="72"/>
      <c r="AG40" s="73"/>
      <c r="AH40" s="74"/>
      <c r="AI40" s="75"/>
      <c r="AJ40" s="138">
        <v>3</v>
      </c>
      <c r="AK40" s="126">
        <v>3</v>
      </c>
    </row>
    <row r="41" spans="1:37" ht="29.25" customHeight="1">
      <c r="A41" s="49" t="s">
        <v>72</v>
      </c>
      <c r="B41" s="72"/>
      <c r="C41" s="72">
        <v>1</v>
      </c>
      <c r="D41" s="72"/>
      <c r="E41" s="72"/>
      <c r="F41" s="72"/>
      <c r="G41" s="73"/>
      <c r="H41" s="74">
        <v>1</v>
      </c>
      <c r="I41" s="75">
        <v>1</v>
      </c>
      <c r="J41" s="125"/>
      <c r="K41" s="72"/>
      <c r="L41" s="72">
        <v>1</v>
      </c>
      <c r="M41" s="72"/>
      <c r="N41" s="73"/>
      <c r="O41" s="74">
        <v>1</v>
      </c>
      <c r="P41" s="75">
        <f>SUM(J41:N41)</f>
        <v>1</v>
      </c>
      <c r="Q41" s="125"/>
      <c r="R41" s="72"/>
      <c r="S41" s="72">
        <v>1</v>
      </c>
      <c r="T41" s="72"/>
      <c r="U41" s="73"/>
      <c r="V41" s="74">
        <v>1</v>
      </c>
      <c r="W41" s="75">
        <f t="shared" ref="W41" si="15">SUM(Q41:T41)</f>
        <v>1</v>
      </c>
      <c r="X41" s="125"/>
      <c r="Y41" s="72"/>
      <c r="Z41" s="72">
        <v>1</v>
      </c>
      <c r="AA41" s="73"/>
      <c r="AB41" s="74">
        <v>1</v>
      </c>
      <c r="AC41" s="75">
        <v>1</v>
      </c>
      <c r="AD41" s="125"/>
      <c r="AE41" s="72"/>
      <c r="AF41" s="72"/>
      <c r="AG41" s="73"/>
      <c r="AH41" s="74"/>
      <c r="AI41" s="75"/>
      <c r="AJ41" s="138">
        <v>4</v>
      </c>
      <c r="AK41" s="126">
        <f>SUM(I41,P41,W41,AC41)</f>
        <v>4</v>
      </c>
    </row>
    <row r="42" spans="1:37" ht="30.75" customHeight="1">
      <c r="A42" s="50" t="s">
        <v>73</v>
      </c>
      <c r="B42" s="72"/>
      <c r="C42" s="72"/>
      <c r="D42" s="72"/>
      <c r="E42" s="72">
        <v>1</v>
      </c>
      <c r="F42" s="72"/>
      <c r="G42" s="73"/>
      <c r="H42" s="74">
        <v>1</v>
      </c>
      <c r="I42" s="75">
        <f t="shared" si="13"/>
        <v>1</v>
      </c>
      <c r="J42" s="125"/>
      <c r="K42" s="72"/>
      <c r="L42" s="72">
        <v>1</v>
      </c>
      <c r="M42" s="72"/>
      <c r="N42" s="73"/>
      <c r="O42" s="74">
        <v>1</v>
      </c>
      <c r="P42" s="75">
        <v>1</v>
      </c>
      <c r="Q42" s="125"/>
      <c r="R42" s="72"/>
      <c r="S42" s="72"/>
      <c r="T42" s="72"/>
      <c r="U42" s="73"/>
      <c r="V42" s="74"/>
      <c r="W42" s="75"/>
      <c r="X42" s="125"/>
      <c r="Y42" s="72"/>
      <c r="Z42" s="72"/>
      <c r="AA42" s="73"/>
      <c r="AB42" s="74"/>
      <c r="AC42" s="75"/>
      <c r="AD42" s="125"/>
      <c r="AE42" s="72"/>
      <c r="AF42" s="72"/>
      <c r="AG42" s="73"/>
      <c r="AH42" s="74"/>
      <c r="AI42" s="75"/>
      <c r="AJ42" s="138">
        <v>2</v>
      </c>
      <c r="AK42" s="126">
        <v>2</v>
      </c>
    </row>
    <row r="43" spans="1:37" ht="37.5" customHeight="1">
      <c r="A43" s="50" t="s">
        <v>104</v>
      </c>
      <c r="B43" s="72">
        <v>1</v>
      </c>
      <c r="C43" s="72"/>
      <c r="D43" s="72"/>
      <c r="E43" s="72"/>
      <c r="F43" s="72"/>
      <c r="G43" s="73"/>
      <c r="H43" s="74">
        <v>1</v>
      </c>
      <c r="I43" s="75">
        <f t="shared" si="13"/>
        <v>1</v>
      </c>
      <c r="J43" s="125">
        <v>1</v>
      </c>
      <c r="K43" s="72"/>
      <c r="L43" s="72"/>
      <c r="M43" s="72"/>
      <c r="N43" s="73"/>
      <c r="O43" s="151">
        <v>1</v>
      </c>
      <c r="P43" s="75">
        <v>1</v>
      </c>
      <c r="Q43" s="125"/>
      <c r="R43" s="72"/>
      <c r="S43" s="72"/>
      <c r="T43" s="72"/>
      <c r="U43" s="73"/>
      <c r="V43" s="74"/>
      <c r="W43" s="75"/>
      <c r="X43" s="125">
        <v>1</v>
      </c>
      <c r="Y43" s="72"/>
      <c r="Z43" s="72"/>
      <c r="AA43" s="73"/>
      <c r="AB43" s="74">
        <v>1</v>
      </c>
      <c r="AC43" s="75">
        <f t="shared" ref="AC43" si="16">SUM(X43:AA43)</f>
        <v>1</v>
      </c>
      <c r="AD43" s="125">
        <v>1</v>
      </c>
      <c r="AE43" s="72">
        <v>1</v>
      </c>
      <c r="AF43" s="72"/>
      <c r="AG43" s="73"/>
      <c r="AH43" s="74">
        <v>2</v>
      </c>
      <c r="AI43" s="75">
        <v>2</v>
      </c>
      <c r="AJ43" s="138">
        <v>5</v>
      </c>
      <c r="AK43" s="126">
        <v>5</v>
      </c>
    </row>
    <row r="44" spans="1:37" ht="31.5" customHeight="1" thickBot="1">
      <c r="A44" s="51" t="s">
        <v>7</v>
      </c>
      <c r="B44" s="31">
        <v>3</v>
      </c>
      <c r="C44" s="31"/>
      <c r="D44" s="31"/>
      <c r="E44" s="31"/>
      <c r="F44" s="31"/>
      <c r="G44" s="32"/>
      <c r="H44" s="152">
        <v>1</v>
      </c>
      <c r="I44" s="153">
        <v>3</v>
      </c>
      <c r="J44" s="34"/>
      <c r="K44" s="31"/>
      <c r="L44" s="31"/>
      <c r="M44" s="31"/>
      <c r="N44" s="32"/>
      <c r="O44" s="154"/>
      <c r="P44" s="153"/>
      <c r="Q44" s="34"/>
      <c r="R44" s="31"/>
      <c r="S44" s="31"/>
      <c r="T44" s="31"/>
      <c r="U44" s="32"/>
      <c r="V44" s="152"/>
      <c r="W44" s="153"/>
      <c r="X44" s="34"/>
      <c r="Y44" s="31"/>
      <c r="Z44" s="31"/>
      <c r="AA44" s="32"/>
      <c r="AB44" s="152"/>
      <c r="AC44" s="153"/>
      <c r="AD44" s="34"/>
      <c r="AE44" s="31"/>
      <c r="AF44" s="31"/>
      <c r="AG44" s="32"/>
      <c r="AH44" s="152"/>
      <c r="AI44" s="153"/>
      <c r="AJ44" s="155">
        <v>1</v>
      </c>
      <c r="AK44" s="156">
        <v>3</v>
      </c>
    </row>
    <row r="45" spans="1:37" ht="37.5" customHeight="1" thickBot="1">
      <c r="A45" s="169" t="s">
        <v>58</v>
      </c>
      <c r="B45" s="102">
        <f>SUM(B35:B43)</f>
        <v>4</v>
      </c>
      <c r="C45" s="35"/>
      <c r="D45" s="35">
        <f>SUM(D35:D43)</f>
        <v>1</v>
      </c>
      <c r="E45" s="35">
        <f>SUM(E35:E43)</f>
        <v>1</v>
      </c>
      <c r="F45" s="35"/>
      <c r="G45" s="35">
        <f>SUM(G35:G43)</f>
        <v>1</v>
      </c>
      <c r="H45" s="45">
        <f>SUM(H35:H44)</f>
        <v>8</v>
      </c>
      <c r="I45" s="45">
        <f>SUM(I35:I43)</f>
        <v>8</v>
      </c>
      <c r="J45" s="35">
        <f t="shared" ref="J45:AI45" si="17">SUM(J35:J43)</f>
        <v>3</v>
      </c>
      <c r="K45" s="35"/>
      <c r="L45" s="35">
        <f t="shared" si="17"/>
        <v>3</v>
      </c>
      <c r="M45" s="35"/>
      <c r="N45" s="35"/>
      <c r="O45" s="45">
        <f t="shared" si="17"/>
        <v>6</v>
      </c>
      <c r="P45" s="45">
        <f t="shared" si="17"/>
        <v>6</v>
      </c>
      <c r="Q45" s="35"/>
      <c r="R45" s="35">
        <f t="shared" si="17"/>
        <v>1</v>
      </c>
      <c r="S45" s="35">
        <f t="shared" si="17"/>
        <v>1</v>
      </c>
      <c r="T45" s="35"/>
      <c r="U45" s="35">
        <f>SUM(U35:U44)</f>
        <v>1</v>
      </c>
      <c r="V45" s="45">
        <f t="shared" si="17"/>
        <v>3</v>
      </c>
      <c r="W45" s="45">
        <f t="shared" si="17"/>
        <v>3</v>
      </c>
      <c r="X45" s="35">
        <f t="shared" si="17"/>
        <v>3</v>
      </c>
      <c r="Y45" s="35">
        <f t="shared" si="17"/>
        <v>2</v>
      </c>
      <c r="Z45" s="35">
        <f t="shared" si="17"/>
        <v>1</v>
      </c>
      <c r="AA45" s="35"/>
      <c r="AB45" s="45">
        <f t="shared" si="17"/>
        <v>5</v>
      </c>
      <c r="AC45" s="45">
        <f t="shared" si="17"/>
        <v>6</v>
      </c>
      <c r="AD45" s="35">
        <f t="shared" si="17"/>
        <v>1</v>
      </c>
      <c r="AE45" s="35">
        <f t="shared" si="17"/>
        <v>1</v>
      </c>
      <c r="AF45" s="35"/>
      <c r="AG45" s="35"/>
      <c r="AH45" s="45">
        <f t="shared" si="17"/>
        <v>2</v>
      </c>
      <c r="AI45" s="45">
        <f t="shared" si="17"/>
        <v>2</v>
      </c>
      <c r="AJ45" s="35">
        <f>SUM(AJ35:AJ44)</f>
        <v>24</v>
      </c>
      <c r="AK45" s="121">
        <f>SUM(AK35:AK44)</f>
        <v>28</v>
      </c>
    </row>
    <row r="46" spans="1:37" ht="15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ht="15.7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63" customHeight="1">
      <c r="A48" s="172" t="s">
        <v>61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4"/>
      <c r="Y48" s="13"/>
      <c r="Z48" s="13"/>
      <c r="AA48" s="7"/>
      <c r="AB48" s="7"/>
      <c r="AC48" s="7"/>
      <c r="AD48" s="15" t="s">
        <v>92</v>
      </c>
      <c r="AE48" s="7"/>
      <c r="AF48" s="7"/>
      <c r="AG48" s="7"/>
      <c r="AH48" s="7"/>
      <c r="AI48" s="7"/>
      <c r="AJ48" s="7"/>
      <c r="AK48" s="7"/>
    </row>
    <row r="49" spans="1:37" ht="15.7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15.7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</sheetData>
  <mergeCells count="3">
    <mergeCell ref="B7:AK7"/>
    <mergeCell ref="B8:AK8"/>
    <mergeCell ref="A48:K48"/>
  </mergeCells>
  <phoneticPr fontId="0" type="noConversion"/>
  <pageMargins left="0.7" right="0.7" top="0.75" bottom="0.75" header="0.3" footer="0.3"/>
  <pageSetup paperSize="9" scale="3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40"/>
  <sheetViews>
    <sheetView tabSelected="1" topLeftCell="C1" zoomScale="85" zoomScaleNormal="85" workbookViewId="0">
      <selection activeCell="S5" sqref="S5"/>
    </sheetView>
  </sheetViews>
  <sheetFormatPr defaultRowHeight="15"/>
  <cols>
    <col min="1" max="1" width="46" style="16" customWidth="1"/>
    <col min="2" max="2" width="6.140625" style="17" customWidth="1"/>
    <col min="3" max="3" width="5.7109375" style="17" customWidth="1"/>
    <col min="4" max="4" width="5.85546875" style="17" customWidth="1"/>
    <col min="5" max="5" width="6.5703125" style="17" customWidth="1"/>
    <col min="6" max="6" width="7.140625" style="17" customWidth="1"/>
    <col min="7" max="8" width="6.28515625" style="17" customWidth="1"/>
    <col min="9" max="9" width="6.5703125" style="17" customWidth="1"/>
    <col min="10" max="10" width="6.7109375" style="17" customWidth="1"/>
    <col min="11" max="11" width="7.5703125" style="17" customWidth="1"/>
    <col min="12" max="12" width="6" style="17" customWidth="1"/>
    <col min="13" max="13" width="7.7109375" style="17" customWidth="1"/>
    <col min="14" max="14" width="7.140625" style="17" customWidth="1"/>
    <col min="15" max="15" width="9" style="17" customWidth="1"/>
    <col min="16" max="16" width="9.140625" style="17" customWidth="1"/>
    <col min="17" max="17" width="9.140625" style="17"/>
    <col min="18" max="18" width="9.42578125" style="17" customWidth="1"/>
    <col min="19" max="19" width="8.28515625" style="17" customWidth="1"/>
    <col min="20" max="23" width="9.140625" style="17"/>
    <col min="24" max="24" width="9.7109375" style="17" bestFit="1" customWidth="1"/>
    <col min="25" max="25" width="1.7109375" style="17" customWidth="1"/>
    <col min="26" max="33" width="9.140625" style="17" hidden="1" customWidth="1"/>
    <col min="34" max="16384" width="9.140625" style="17"/>
  </cols>
  <sheetData>
    <row r="3" spans="1:33" ht="18.75">
      <c r="S3" s="4" t="s">
        <v>79</v>
      </c>
    </row>
    <row r="4" spans="1:33" ht="18.75">
      <c r="S4" s="4" t="s">
        <v>60</v>
      </c>
    </row>
    <row r="5" spans="1:33" ht="18.75">
      <c r="S5" s="4" t="s">
        <v>109</v>
      </c>
    </row>
    <row r="8" spans="1:33" ht="20.25" customHeight="1">
      <c r="B8" s="170" t="s">
        <v>100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</row>
    <row r="9" spans="1:33" ht="21" customHeight="1">
      <c r="B9" s="171" t="s">
        <v>93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8"/>
    </row>
    <row r="10" spans="1:33" ht="21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33" ht="16.5" thickBot="1">
      <c r="C11" s="6"/>
      <c r="S11" s="3"/>
      <c r="T11" s="3"/>
    </row>
    <row r="12" spans="1:33" s="3" customFormat="1" ht="29.25" customHeight="1">
      <c r="A12" s="198" t="s">
        <v>62</v>
      </c>
      <c r="B12" s="174" t="s">
        <v>49</v>
      </c>
      <c r="C12" s="174" t="s">
        <v>50</v>
      </c>
      <c r="D12" s="176" t="s">
        <v>51</v>
      </c>
      <c r="E12" s="178" t="s">
        <v>5</v>
      </c>
      <c r="F12" s="180" t="s">
        <v>6</v>
      </c>
      <c r="G12" s="182" t="s">
        <v>52</v>
      </c>
      <c r="H12" s="174" t="s">
        <v>53</v>
      </c>
      <c r="I12" s="176" t="s">
        <v>54</v>
      </c>
      <c r="J12" s="178" t="s">
        <v>5</v>
      </c>
      <c r="K12" s="180" t="s">
        <v>6</v>
      </c>
      <c r="L12" s="194">
        <v>12</v>
      </c>
      <c r="M12" s="190" t="s">
        <v>5</v>
      </c>
      <c r="N12" s="192" t="s">
        <v>6</v>
      </c>
      <c r="O12" s="178" t="s">
        <v>55</v>
      </c>
      <c r="P12" s="180" t="s">
        <v>56</v>
      </c>
      <c r="Q12" s="196" t="s">
        <v>89</v>
      </c>
      <c r="R12" s="188" t="s">
        <v>57</v>
      </c>
      <c r="S12" s="187"/>
      <c r="T12" s="20"/>
      <c r="U12" s="185" t="s">
        <v>63</v>
      </c>
      <c r="V12" s="174"/>
      <c r="W12" s="174"/>
      <c r="X12" s="186"/>
    </row>
    <row r="13" spans="1:33" ht="39" customHeight="1" thickBot="1">
      <c r="A13" s="199"/>
      <c r="B13" s="175"/>
      <c r="C13" s="175"/>
      <c r="D13" s="177"/>
      <c r="E13" s="179"/>
      <c r="F13" s="181"/>
      <c r="G13" s="183"/>
      <c r="H13" s="175"/>
      <c r="I13" s="177"/>
      <c r="J13" s="179"/>
      <c r="K13" s="181"/>
      <c r="L13" s="195"/>
      <c r="M13" s="191"/>
      <c r="N13" s="193"/>
      <c r="O13" s="179"/>
      <c r="P13" s="181"/>
      <c r="Q13" s="197"/>
      <c r="R13" s="189"/>
      <c r="S13" s="187"/>
      <c r="T13" s="20"/>
      <c r="U13" s="155" t="s">
        <v>64</v>
      </c>
      <c r="V13" s="161" t="s">
        <v>65</v>
      </c>
      <c r="W13" s="161" t="s">
        <v>77</v>
      </c>
      <c r="X13" s="156" t="s">
        <v>78</v>
      </c>
    </row>
    <row r="14" spans="1:33" ht="34.5" customHeight="1">
      <c r="A14" s="52" t="s">
        <v>75</v>
      </c>
      <c r="B14" s="56">
        <v>28</v>
      </c>
      <c r="C14" s="56">
        <v>28</v>
      </c>
      <c r="D14" s="133"/>
      <c r="E14" s="58">
        <v>2</v>
      </c>
      <c r="F14" s="59">
        <f t="shared" ref="F14:F22" si="0">SUM(B14,C14,D14)</f>
        <v>56</v>
      </c>
      <c r="G14" s="149">
        <v>25</v>
      </c>
      <c r="H14" s="56">
        <v>23</v>
      </c>
      <c r="I14" s="133">
        <v>25</v>
      </c>
      <c r="J14" s="58">
        <v>3</v>
      </c>
      <c r="K14" s="59">
        <f t="shared" ref="K14:K22" si="1">SUM(G14,H14,I14)</f>
        <v>73</v>
      </c>
      <c r="L14" s="149"/>
      <c r="M14" s="56"/>
      <c r="N14" s="133"/>
      <c r="O14" s="58">
        <f t="shared" ref="O14:P22" si="2">SUM(E14,J14)</f>
        <v>5</v>
      </c>
      <c r="P14" s="59">
        <f t="shared" si="2"/>
        <v>129</v>
      </c>
      <c r="Q14" s="134">
        <f>SUM(O14,'5-9'!AJ12,'1-4'!AL12)</f>
        <v>46</v>
      </c>
      <c r="R14" s="135">
        <f>SUM('1-4'!AM12,'5-9'!AK12,P14)</f>
        <v>1294</v>
      </c>
      <c r="S14" s="21"/>
      <c r="T14" s="20"/>
      <c r="U14" s="162">
        <f>'1-4'!AM12/'1-4'!AL12</f>
        <v>28.05263157894737</v>
      </c>
      <c r="V14" s="163">
        <f>'5-9'!AK12/'5-9'!AJ12</f>
        <v>28.727272727272727</v>
      </c>
      <c r="W14" s="163">
        <f t="shared" ref="W14:W22" si="3">P14/O14</f>
        <v>25.8</v>
      </c>
      <c r="X14" s="164">
        <f t="shared" ref="X14:X33" si="4">R14/Q14</f>
        <v>28.130434782608695</v>
      </c>
    </row>
    <row r="15" spans="1:33" ht="25.5" customHeight="1">
      <c r="A15" s="53" t="s">
        <v>66</v>
      </c>
      <c r="B15" s="72">
        <v>24</v>
      </c>
      <c r="C15" s="72"/>
      <c r="D15" s="73"/>
      <c r="E15" s="74">
        <v>1</v>
      </c>
      <c r="F15" s="59">
        <f t="shared" si="0"/>
        <v>24</v>
      </c>
      <c r="G15" s="125">
        <v>20</v>
      </c>
      <c r="H15" s="72"/>
      <c r="I15" s="73"/>
      <c r="J15" s="74">
        <v>1</v>
      </c>
      <c r="K15" s="59">
        <f t="shared" si="1"/>
        <v>20</v>
      </c>
      <c r="L15" s="125"/>
      <c r="M15" s="72"/>
      <c r="N15" s="73"/>
      <c r="O15" s="74">
        <f t="shared" si="2"/>
        <v>2</v>
      </c>
      <c r="P15" s="75">
        <f t="shared" si="2"/>
        <v>44</v>
      </c>
      <c r="Q15" s="138">
        <f>SUM('1-4'!AL13,'5-9'!AJ13,O15)</f>
        <v>23</v>
      </c>
      <c r="R15" s="126">
        <f>SUM('1-4'!AM13,'5-9'!AK13,P15)</f>
        <v>613</v>
      </c>
      <c r="S15" s="21"/>
      <c r="T15" s="20"/>
      <c r="U15" s="162">
        <f>'1-4'!AM13/'1-4'!AL13</f>
        <v>27</v>
      </c>
      <c r="V15" s="163">
        <f>'5-9'!AK13/'5-9'!AJ13</f>
        <v>27.181818181818183</v>
      </c>
      <c r="W15" s="163">
        <f t="shared" si="3"/>
        <v>22</v>
      </c>
      <c r="X15" s="164">
        <f t="shared" si="4"/>
        <v>26.652173913043477</v>
      </c>
    </row>
    <row r="16" spans="1:33" ht="26.25" customHeight="1">
      <c r="A16" s="53" t="s">
        <v>67</v>
      </c>
      <c r="B16" s="72">
        <v>25</v>
      </c>
      <c r="C16" s="72"/>
      <c r="D16" s="73"/>
      <c r="E16" s="74">
        <v>1</v>
      </c>
      <c r="F16" s="59">
        <f t="shared" si="0"/>
        <v>25</v>
      </c>
      <c r="G16" s="125">
        <v>17</v>
      </c>
      <c r="H16" s="72"/>
      <c r="I16" s="73"/>
      <c r="J16" s="74">
        <v>1</v>
      </c>
      <c r="K16" s="59">
        <f t="shared" si="1"/>
        <v>17</v>
      </c>
      <c r="L16" s="125"/>
      <c r="M16" s="72"/>
      <c r="N16" s="73"/>
      <c r="O16" s="74">
        <f t="shared" si="2"/>
        <v>2</v>
      </c>
      <c r="P16" s="75">
        <f t="shared" si="2"/>
        <v>42</v>
      </c>
      <c r="Q16" s="138">
        <f>SUM('1-4'!AL14,'5-9'!AJ14,O16)</f>
        <v>13</v>
      </c>
      <c r="R16" s="126">
        <f>SUM('1-4'!AM14,'5-9'!AK14,P16)</f>
        <v>326</v>
      </c>
      <c r="S16" s="21"/>
      <c r="T16" s="20"/>
      <c r="U16" s="162">
        <f>'1-4'!AM14/'1-4'!AL14</f>
        <v>26.5</v>
      </c>
      <c r="V16" s="163">
        <f>'5-9'!AK14/'5-9'!AJ14</f>
        <v>25.428571428571427</v>
      </c>
      <c r="W16" s="163">
        <f t="shared" si="3"/>
        <v>21</v>
      </c>
      <c r="X16" s="164">
        <f t="shared" si="4"/>
        <v>25.076923076923077</v>
      </c>
    </row>
    <row r="17" spans="1:24" ht="36" customHeight="1">
      <c r="A17" s="53" t="s">
        <v>69</v>
      </c>
      <c r="B17" s="72">
        <v>30</v>
      </c>
      <c r="C17" s="72">
        <v>29</v>
      </c>
      <c r="D17" s="73"/>
      <c r="E17" s="74">
        <v>2</v>
      </c>
      <c r="F17" s="59">
        <f t="shared" si="0"/>
        <v>59</v>
      </c>
      <c r="G17" s="125">
        <v>28</v>
      </c>
      <c r="H17" s="72">
        <v>25</v>
      </c>
      <c r="I17" s="73"/>
      <c r="J17" s="74">
        <v>2</v>
      </c>
      <c r="K17" s="59">
        <f t="shared" si="1"/>
        <v>53</v>
      </c>
      <c r="L17" s="125"/>
      <c r="M17" s="72"/>
      <c r="N17" s="73"/>
      <c r="O17" s="74">
        <f t="shared" si="2"/>
        <v>4</v>
      </c>
      <c r="P17" s="75">
        <f t="shared" si="2"/>
        <v>112</v>
      </c>
      <c r="Q17" s="138">
        <f>SUM('1-4'!AL15,'5-9'!AJ15,O17)</f>
        <v>45</v>
      </c>
      <c r="R17" s="126">
        <f>SUM('1-4'!AM15,'5-9'!AK15,P17)</f>
        <v>1273</v>
      </c>
      <c r="S17" s="21"/>
      <c r="T17" s="20"/>
      <c r="U17" s="162">
        <f>'1-4'!AM15/'1-4'!AL15</f>
        <v>28.368421052631579</v>
      </c>
      <c r="V17" s="163">
        <f>'5-9'!AK15/'5-9'!AJ15</f>
        <v>28.272727272727273</v>
      </c>
      <c r="W17" s="163">
        <f t="shared" si="3"/>
        <v>28</v>
      </c>
      <c r="X17" s="164">
        <f t="shared" si="4"/>
        <v>28.288888888888888</v>
      </c>
    </row>
    <row r="18" spans="1:24" ht="37.5">
      <c r="A18" s="53" t="s">
        <v>70</v>
      </c>
      <c r="B18" s="72">
        <v>22</v>
      </c>
      <c r="C18" s="72"/>
      <c r="D18" s="73"/>
      <c r="E18" s="74">
        <v>1</v>
      </c>
      <c r="F18" s="59">
        <f t="shared" si="0"/>
        <v>22</v>
      </c>
      <c r="G18" s="125">
        <v>15</v>
      </c>
      <c r="H18" s="72">
        <v>20</v>
      </c>
      <c r="I18" s="73"/>
      <c r="J18" s="74">
        <v>2</v>
      </c>
      <c r="K18" s="59">
        <f t="shared" si="1"/>
        <v>35</v>
      </c>
      <c r="L18" s="125"/>
      <c r="M18" s="72"/>
      <c r="N18" s="73"/>
      <c r="O18" s="74">
        <f t="shared" si="2"/>
        <v>3</v>
      </c>
      <c r="P18" s="75">
        <f t="shared" si="2"/>
        <v>57</v>
      </c>
      <c r="Q18" s="138">
        <f>SUM('1-4'!AL16,'5-9'!AJ16,O18)</f>
        <v>27</v>
      </c>
      <c r="R18" s="126">
        <f>SUM('1-4'!AM16,'5-9'!AK16,P18)</f>
        <v>681</v>
      </c>
      <c r="S18" s="21"/>
      <c r="T18" s="20"/>
      <c r="U18" s="162">
        <f>'1-4'!AM16/'1-4'!AL16</f>
        <v>27.75</v>
      </c>
      <c r="V18" s="163">
        <f>'5-9'!AK16/'5-9'!AJ16</f>
        <v>24.25</v>
      </c>
      <c r="W18" s="163">
        <f t="shared" si="3"/>
        <v>19</v>
      </c>
      <c r="X18" s="164">
        <f t="shared" si="4"/>
        <v>25.222222222222221</v>
      </c>
    </row>
    <row r="19" spans="1:24" ht="36.75" customHeight="1">
      <c r="A19" s="53" t="s">
        <v>101</v>
      </c>
      <c r="B19" s="72"/>
      <c r="C19" s="72"/>
      <c r="D19" s="73"/>
      <c r="E19" s="74"/>
      <c r="F19" s="59"/>
      <c r="G19" s="125"/>
      <c r="H19" s="72"/>
      <c r="I19" s="73"/>
      <c r="J19" s="74"/>
      <c r="K19" s="59"/>
      <c r="L19" s="125"/>
      <c r="M19" s="72"/>
      <c r="N19" s="73"/>
      <c r="O19" s="74"/>
      <c r="P19" s="75"/>
      <c r="Q19" s="138">
        <f>SUM('1-4'!AL17,'5-9'!AJ17,O19)</f>
        <v>10</v>
      </c>
      <c r="R19" s="126">
        <f>SUM('1-4'!AM17,'5-9'!AK17,P19)</f>
        <v>269</v>
      </c>
      <c r="S19" s="21"/>
      <c r="T19" s="20"/>
      <c r="U19" s="162">
        <f>'1-4'!AM17/'1-4'!AL17</f>
        <v>26.6</v>
      </c>
      <c r="V19" s="163">
        <f>'5-9'!AK17/'5-9'!AJ17</f>
        <v>27.2</v>
      </c>
      <c r="W19" s="163"/>
      <c r="X19" s="164">
        <f t="shared" si="4"/>
        <v>26.9</v>
      </c>
    </row>
    <row r="20" spans="1:24" ht="34.5" customHeight="1">
      <c r="A20" s="53" t="s">
        <v>102</v>
      </c>
      <c r="B20" s="72"/>
      <c r="C20" s="72"/>
      <c r="D20" s="73"/>
      <c r="E20" s="74"/>
      <c r="F20" s="59"/>
      <c r="G20" s="125"/>
      <c r="H20" s="72"/>
      <c r="I20" s="73"/>
      <c r="J20" s="74"/>
      <c r="K20" s="59"/>
      <c r="L20" s="125"/>
      <c r="M20" s="72"/>
      <c r="N20" s="73"/>
      <c r="O20" s="74"/>
      <c r="P20" s="75"/>
      <c r="Q20" s="138">
        <f>SUM('1-4'!AL18,'5-9'!AJ18,O20)</f>
        <v>9</v>
      </c>
      <c r="R20" s="126">
        <f>SUM('1-4'!AM18,'5-9'!AK18,P20)</f>
        <v>108</v>
      </c>
      <c r="S20" s="21"/>
      <c r="T20" s="20"/>
      <c r="U20" s="162">
        <f>'1-4'!AM18/'1-4'!AL18</f>
        <v>12</v>
      </c>
      <c r="V20" s="163">
        <f>'5-9'!AK18/'5-9'!AJ18</f>
        <v>12</v>
      </c>
      <c r="W20" s="163"/>
      <c r="X20" s="164">
        <f t="shared" si="4"/>
        <v>12</v>
      </c>
    </row>
    <row r="21" spans="1:24" ht="34.5" customHeight="1">
      <c r="A21" s="53" t="s">
        <v>103</v>
      </c>
      <c r="B21" s="72"/>
      <c r="C21" s="72"/>
      <c r="D21" s="73"/>
      <c r="E21" s="74"/>
      <c r="F21" s="59"/>
      <c r="G21" s="125"/>
      <c r="H21" s="72"/>
      <c r="I21" s="73"/>
      <c r="J21" s="74"/>
      <c r="K21" s="59"/>
      <c r="L21" s="125"/>
      <c r="M21" s="72"/>
      <c r="N21" s="73"/>
      <c r="O21" s="74"/>
      <c r="P21" s="75"/>
      <c r="Q21" s="138">
        <f>SUM('1-4'!AL19,'5-9'!AJ19,O21)</f>
        <v>9</v>
      </c>
      <c r="R21" s="126">
        <f>SUM('1-4'!AM19,'5-9'!AK19,P21)</f>
        <v>102</v>
      </c>
      <c r="S21" s="21"/>
      <c r="T21" s="20"/>
      <c r="U21" s="162">
        <f>'1-4'!AM19/'1-4'!AL19</f>
        <v>10.25</v>
      </c>
      <c r="V21" s="163">
        <f>'5-9'!AK19/'5-9'!AJ19</f>
        <v>12.2</v>
      </c>
      <c r="W21" s="163"/>
      <c r="X21" s="164">
        <f t="shared" si="4"/>
        <v>11.333333333333334</v>
      </c>
    </row>
    <row r="22" spans="1:24" ht="36.75" customHeight="1">
      <c r="A22" s="53" t="s">
        <v>71</v>
      </c>
      <c r="B22" s="72">
        <v>28</v>
      </c>
      <c r="C22" s="72"/>
      <c r="D22" s="73"/>
      <c r="E22" s="74">
        <v>1</v>
      </c>
      <c r="F22" s="59">
        <f t="shared" si="0"/>
        <v>28</v>
      </c>
      <c r="G22" s="125">
        <v>21</v>
      </c>
      <c r="H22" s="72"/>
      <c r="I22" s="73"/>
      <c r="J22" s="74">
        <v>1</v>
      </c>
      <c r="K22" s="75">
        <f t="shared" si="1"/>
        <v>21</v>
      </c>
      <c r="L22" s="125"/>
      <c r="M22" s="72"/>
      <c r="N22" s="73"/>
      <c r="O22" s="74">
        <f t="shared" si="2"/>
        <v>2</v>
      </c>
      <c r="P22" s="75">
        <f t="shared" si="2"/>
        <v>49</v>
      </c>
      <c r="Q22" s="138">
        <f>SUM('1-4'!AL20,'5-9'!AJ20,O22)</f>
        <v>27</v>
      </c>
      <c r="R22" s="126">
        <f>SUM('1-4'!AM20,'5-9'!AK20,P22)</f>
        <v>642</v>
      </c>
      <c r="S22" s="21"/>
      <c r="T22" s="20"/>
      <c r="U22" s="162">
        <f>'1-4'!AM20/'1-4'!AL20</f>
        <v>24.5</v>
      </c>
      <c r="V22" s="163">
        <f>'5-9'!AK20/'5-9'!AJ20</f>
        <v>23</v>
      </c>
      <c r="W22" s="163">
        <f t="shared" si="3"/>
        <v>24.5</v>
      </c>
      <c r="X22" s="164">
        <f t="shared" si="4"/>
        <v>23.777777777777779</v>
      </c>
    </row>
    <row r="23" spans="1:24" ht="27" customHeight="1">
      <c r="A23" s="53" t="s">
        <v>72</v>
      </c>
      <c r="B23" s="72">
        <v>20</v>
      </c>
      <c r="C23" s="72">
        <v>20</v>
      </c>
      <c r="D23" s="73"/>
      <c r="E23" s="74">
        <v>2</v>
      </c>
      <c r="F23" s="59">
        <f t="shared" ref="F23:F33" si="5">SUM(B23,C23,D23)</f>
        <v>40</v>
      </c>
      <c r="G23" s="125">
        <v>18</v>
      </c>
      <c r="H23" s="72">
        <v>20</v>
      </c>
      <c r="I23" s="73"/>
      <c r="J23" s="74">
        <v>2</v>
      </c>
      <c r="K23" s="75">
        <f t="shared" ref="K23:K33" si="6">SUM(G23,H23,I23)</f>
        <v>38</v>
      </c>
      <c r="L23" s="125"/>
      <c r="M23" s="72"/>
      <c r="N23" s="73"/>
      <c r="O23" s="74">
        <f>SUM(E23,J23)</f>
        <v>4</v>
      </c>
      <c r="P23" s="75">
        <f>SUM(F23,K23)</f>
        <v>78</v>
      </c>
      <c r="Q23" s="138">
        <f>SUM('1-4'!AL21,'5-9'!AJ21,O23)</f>
        <v>31</v>
      </c>
      <c r="R23" s="126">
        <f>SUM('1-4'!AM21,'5-9'!AK21,P23)</f>
        <v>836</v>
      </c>
      <c r="S23" s="21"/>
      <c r="T23" s="20"/>
      <c r="U23" s="162">
        <f>'1-4'!AM21/'1-4'!AL21</f>
        <v>27.416666666666668</v>
      </c>
      <c r="V23" s="163">
        <f>'5-9'!AK21/'5-9'!AJ21</f>
        <v>28.6</v>
      </c>
      <c r="W23" s="163">
        <f>P23/O23</f>
        <v>19.5</v>
      </c>
      <c r="X23" s="164">
        <f t="shared" si="4"/>
        <v>26.967741935483872</v>
      </c>
    </row>
    <row r="24" spans="1:24" ht="23.25" customHeight="1">
      <c r="A24" s="53" t="s">
        <v>73</v>
      </c>
      <c r="B24" s="72">
        <v>30</v>
      </c>
      <c r="C24" s="72">
        <v>19</v>
      </c>
      <c r="D24" s="73"/>
      <c r="E24" s="74">
        <v>2</v>
      </c>
      <c r="F24" s="75">
        <f t="shared" si="5"/>
        <v>49</v>
      </c>
      <c r="G24" s="125">
        <v>17</v>
      </c>
      <c r="H24" s="72">
        <v>15</v>
      </c>
      <c r="I24" s="73">
        <v>18</v>
      </c>
      <c r="J24" s="74">
        <v>3</v>
      </c>
      <c r="K24" s="75">
        <f t="shared" si="6"/>
        <v>50</v>
      </c>
      <c r="L24" s="125"/>
      <c r="M24" s="72"/>
      <c r="N24" s="73"/>
      <c r="O24" s="74">
        <f>SUM(E24,J24)</f>
        <v>5</v>
      </c>
      <c r="P24" s="75">
        <f>SUM(F24,K24)</f>
        <v>99</v>
      </c>
      <c r="Q24" s="138">
        <f>SUM('1-4'!AL22,'5-9'!AJ22,O24)</f>
        <v>38</v>
      </c>
      <c r="R24" s="126">
        <f>SUM('1-4'!AM22,'5-9'!AK22,P24)</f>
        <v>997</v>
      </c>
      <c r="S24" s="21"/>
      <c r="T24" s="20"/>
      <c r="U24" s="162">
        <f>'1-4'!AM22/'1-4'!AL22</f>
        <v>28.071428571428573</v>
      </c>
      <c r="V24" s="163">
        <f>'5-9'!AK22/'5-9'!AJ22</f>
        <v>26.578947368421051</v>
      </c>
      <c r="W24" s="163">
        <f>P24/O24</f>
        <v>19.8</v>
      </c>
      <c r="X24" s="164">
        <f t="shared" si="4"/>
        <v>26.236842105263158</v>
      </c>
    </row>
    <row r="25" spans="1:24" ht="33.75" customHeight="1">
      <c r="A25" s="53" t="s">
        <v>105</v>
      </c>
      <c r="B25" s="72"/>
      <c r="C25" s="72"/>
      <c r="D25" s="73"/>
      <c r="E25" s="74"/>
      <c r="F25" s="75"/>
      <c r="G25" s="125"/>
      <c r="H25" s="72"/>
      <c r="I25" s="73"/>
      <c r="J25" s="74"/>
      <c r="K25" s="75"/>
      <c r="L25" s="125"/>
      <c r="M25" s="72"/>
      <c r="N25" s="73"/>
      <c r="O25" s="74"/>
      <c r="P25" s="75"/>
      <c r="Q25" s="138">
        <f>SUM('1-4'!AL23,'5-9'!AJ23,O25)</f>
        <v>12</v>
      </c>
      <c r="R25" s="126">
        <f>SUM('1-4'!AM23,'5-9'!AK23,P25)</f>
        <v>274</v>
      </c>
      <c r="S25" s="21"/>
      <c r="T25" s="20"/>
      <c r="U25" s="162">
        <f>'1-4'!AM23/'1-4'!AL23</f>
        <v>21.333333333333332</v>
      </c>
      <c r="V25" s="163">
        <f>'5-9'!AK23/'5-9'!AJ23</f>
        <v>24.333333333333332</v>
      </c>
      <c r="W25" s="163"/>
      <c r="X25" s="164">
        <f t="shared" si="4"/>
        <v>22.833333333333332</v>
      </c>
    </row>
    <row r="26" spans="1:24" ht="33.75" customHeight="1">
      <c r="A26" s="53" t="s">
        <v>74</v>
      </c>
      <c r="B26" s="91">
        <v>24</v>
      </c>
      <c r="C26" s="91">
        <v>23</v>
      </c>
      <c r="D26" s="92"/>
      <c r="E26" s="141">
        <v>2</v>
      </c>
      <c r="F26" s="75">
        <f t="shared" si="5"/>
        <v>47</v>
      </c>
      <c r="G26" s="157">
        <v>27</v>
      </c>
      <c r="H26" s="91">
        <v>23</v>
      </c>
      <c r="I26" s="92"/>
      <c r="J26" s="141">
        <v>2</v>
      </c>
      <c r="K26" s="75">
        <f t="shared" si="6"/>
        <v>50</v>
      </c>
      <c r="L26" s="157"/>
      <c r="M26" s="91"/>
      <c r="N26" s="92"/>
      <c r="O26" s="74">
        <f>SUM(E26,J26)</f>
        <v>4</v>
      </c>
      <c r="P26" s="75">
        <f>SUM(F26,K26)</f>
        <v>97</v>
      </c>
      <c r="Q26" s="138">
        <f>SUM('1-4'!AL24,'5-9'!AJ24,O26)</f>
        <v>14</v>
      </c>
      <c r="R26" s="126">
        <f>SUM('1-4'!AM24,'5-9'!AK24,P26)</f>
        <v>409</v>
      </c>
      <c r="S26" s="21"/>
      <c r="T26" s="20"/>
      <c r="U26" s="162"/>
      <c r="V26" s="163">
        <f>'5-9'!AK24/'5-9'!AJ24</f>
        <v>31.2</v>
      </c>
      <c r="W26" s="163">
        <f>P26/O26</f>
        <v>24.25</v>
      </c>
      <c r="X26" s="164">
        <f t="shared" si="4"/>
        <v>29.214285714285715</v>
      </c>
    </row>
    <row r="27" spans="1:24" ht="23.25" customHeight="1">
      <c r="A27" s="53" t="s">
        <v>91</v>
      </c>
      <c r="B27" s="72"/>
      <c r="C27" s="72"/>
      <c r="D27" s="73"/>
      <c r="E27" s="74"/>
      <c r="F27" s="75"/>
      <c r="G27" s="125"/>
      <c r="H27" s="72"/>
      <c r="I27" s="73"/>
      <c r="J27" s="74"/>
      <c r="K27" s="75"/>
      <c r="L27" s="125"/>
      <c r="M27" s="72"/>
      <c r="N27" s="73"/>
      <c r="O27" s="74"/>
      <c r="P27" s="75"/>
      <c r="Q27" s="138">
        <f>SUM('1-4'!AL25,'5-9'!AJ25,O27)</f>
        <v>4</v>
      </c>
      <c r="R27" s="126">
        <f>SUM('1-4'!AM25,'5-9'!AK25,P27)</f>
        <v>86</v>
      </c>
      <c r="S27" s="21"/>
      <c r="T27" s="20"/>
      <c r="U27" s="162">
        <f>'1-4'!AM25/'1-4'!AL25</f>
        <v>21.5</v>
      </c>
      <c r="V27" s="163"/>
      <c r="W27" s="163"/>
      <c r="X27" s="164">
        <f t="shared" si="4"/>
        <v>21.5</v>
      </c>
    </row>
    <row r="28" spans="1:24" ht="22.5" customHeight="1">
      <c r="A28" s="53" t="s">
        <v>96</v>
      </c>
      <c r="B28" s="72">
        <v>20</v>
      </c>
      <c r="C28" s="72"/>
      <c r="D28" s="73"/>
      <c r="E28" s="74">
        <v>1</v>
      </c>
      <c r="F28" s="75">
        <f t="shared" si="5"/>
        <v>20</v>
      </c>
      <c r="G28" s="125">
        <v>17</v>
      </c>
      <c r="H28" s="72"/>
      <c r="I28" s="73"/>
      <c r="J28" s="74">
        <v>1</v>
      </c>
      <c r="K28" s="75">
        <v>17</v>
      </c>
      <c r="L28" s="125"/>
      <c r="M28" s="72"/>
      <c r="N28" s="73"/>
      <c r="O28" s="74">
        <v>2</v>
      </c>
      <c r="P28" s="75">
        <f>SUM(F28,K28)</f>
        <v>37</v>
      </c>
      <c r="Q28" s="138">
        <f>SUM('1-4'!AL26,'5-9'!AJ26,O28)</f>
        <v>11</v>
      </c>
      <c r="R28" s="126">
        <f>SUM('1-4'!AM26,'5-9'!AK26,P28)</f>
        <v>222</v>
      </c>
      <c r="S28" s="21"/>
      <c r="T28" s="20"/>
      <c r="U28" s="162">
        <v>21.8</v>
      </c>
      <c r="V28" s="163">
        <v>19.600000000000001</v>
      </c>
      <c r="W28" s="163">
        <v>18.5</v>
      </c>
      <c r="X28" s="167">
        <v>20.2</v>
      </c>
    </row>
    <row r="29" spans="1:24" ht="22.5" customHeight="1">
      <c r="A29" s="53" t="s">
        <v>9</v>
      </c>
      <c r="B29" s="91"/>
      <c r="C29" s="91"/>
      <c r="D29" s="92"/>
      <c r="E29" s="141"/>
      <c r="F29" s="75"/>
      <c r="G29" s="157"/>
      <c r="H29" s="91"/>
      <c r="I29" s="92"/>
      <c r="J29" s="141"/>
      <c r="K29" s="75"/>
      <c r="L29" s="157"/>
      <c r="M29" s="91"/>
      <c r="N29" s="92"/>
      <c r="O29" s="74"/>
      <c r="P29" s="75"/>
      <c r="Q29" s="138">
        <f>SUM('1-4'!AL27,'5-9'!AJ27,O29)</f>
        <v>9</v>
      </c>
      <c r="R29" s="126">
        <f>SUM('1-4'!AM27,'5-9'!AK27,P29)</f>
        <v>143</v>
      </c>
      <c r="S29" s="21"/>
      <c r="T29" s="20"/>
      <c r="U29" s="162">
        <v>17.3</v>
      </c>
      <c r="V29" s="163">
        <f>'5-9'!AK27/'5-9'!AJ27</f>
        <v>14.8</v>
      </c>
      <c r="W29" s="163"/>
      <c r="X29" s="167">
        <v>15.9</v>
      </c>
    </row>
    <row r="30" spans="1:24" ht="36" customHeight="1">
      <c r="A30" s="53" t="s">
        <v>106</v>
      </c>
      <c r="B30" s="72"/>
      <c r="C30" s="72"/>
      <c r="D30" s="73"/>
      <c r="E30" s="74"/>
      <c r="F30" s="75"/>
      <c r="G30" s="125"/>
      <c r="H30" s="72"/>
      <c r="I30" s="73"/>
      <c r="J30" s="74"/>
      <c r="K30" s="75"/>
      <c r="L30" s="125"/>
      <c r="M30" s="72"/>
      <c r="N30" s="73"/>
      <c r="O30" s="74"/>
      <c r="P30" s="75"/>
      <c r="Q30" s="138">
        <f>SUM('1-4'!AL28,'5-9'!AJ28,O30)</f>
        <v>9</v>
      </c>
      <c r="R30" s="126">
        <f>SUM('1-4'!AM28,'5-9'!AK28,P30)</f>
        <v>140</v>
      </c>
      <c r="S30" s="21"/>
      <c r="T30" s="20"/>
      <c r="U30" s="162">
        <f>'1-4'!AM28/'1-4'!AL28</f>
        <v>16</v>
      </c>
      <c r="V30" s="163">
        <f>'5-9'!AK28/'5-9'!AJ28</f>
        <v>15.2</v>
      </c>
      <c r="W30" s="163"/>
      <c r="X30" s="164">
        <f t="shared" si="4"/>
        <v>15.555555555555555</v>
      </c>
    </row>
    <row r="31" spans="1:24" ht="23.25" customHeight="1">
      <c r="A31" s="53" t="s">
        <v>8</v>
      </c>
      <c r="B31" s="72">
        <v>32</v>
      </c>
      <c r="C31" s="72"/>
      <c r="D31" s="73"/>
      <c r="E31" s="74">
        <v>1</v>
      </c>
      <c r="F31" s="75">
        <f t="shared" si="5"/>
        <v>32</v>
      </c>
      <c r="G31" s="77">
        <v>16</v>
      </c>
      <c r="H31" s="78">
        <v>17</v>
      </c>
      <c r="I31" s="73"/>
      <c r="J31" s="74">
        <v>2</v>
      </c>
      <c r="K31" s="75">
        <f t="shared" si="6"/>
        <v>33</v>
      </c>
      <c r="L31" s="125"/>
      <c r="M31" s="72"/>
      <c r="N31" s="73"/>
      <c r="O31" s="74">
        <f>SUM(E31,J31)</f>
        <v>3</v>
      </c>
      <c r="P31" s="75">
        <f>SUM(F31,K31)</f>
        <v>65</v>
      </c>
      <c r="Q31" s="138">
        <f>SUM('1-4'!AL29,'5-9'!AJ29,O31)</f>
        <v>22</v>
      </c>
      <c r="R31" s="126">
        <f>SUM('1-4'!AM29,'5-9'!AK29,P31)</f>
        <v>452</v>
      </c>
      <c r="S31" s="21"/>
      <c r="T31" s="20"/>
      <c r="U31" s="162">
        <f>'1-4'!AM29/'1-4'!AL29</f>
        <v>18.875</v>
      </c>
      <c r="V31" s="163">
        <f>'5-9'!AK29/'5-9'!AJ29</f>
        <v>21.454545454545453</v>
      </c>
      <c r="W31" s="163">
        <f>P31/O31</f>
        <v>21.666666666666668</v>
      </c>
      <c r="X31" s="164">
        <f t="shared" si="4"/>
        <v>20.545454545454547</v>
      </c>
    </row>
    <row r="32" spans="1:24" ht="22.5" customHeight="1">
      <c r="A32" s="53" t="s">
        <v>7</v>
      </c>
      <c r="B32" s="72"/>
      <c r="C32" s="72"/>
      <c r="D32" s="73"/>
      <c r="E32" s="74"/>
      <c r="F32" s="75"/>
      <c r="G32" s="125">
        <v>7</v>
      </c>
      <c r="H32" s="72"/>
      <c r="I32" s="73"/>
      <c r="J32" s="74">
        <v>1</v>
      </c>
      <c r="K32" s="75">
        <f t="shared" si="6"/>
        <v>7</v>
      </c>
      <c r="L32" s="125"/>
      <c r="M32" s="72"/>
      <c r="N32" s="73"/>
      <c r="O32" s="74">
        <f>SUM(E32,J32)</f>
        <v>1</v>
      </c>
      <c r="P32" s="75">
        <f>SUM(F32,K32)</f>
        <v>7</v>
      </c>
      <c r="Q32" s="138">
        <f>SUM('1-4'!AL30,'5-9'!AJ30,O32)</f>
        <v>10</v>
      </c>
      <c r="R32" s="126">
        <f>SUM('1-4'!AM30,'5-9'!AK30,P32)</f>
        <v>163</v>
      </c>
      <c r="S32" s="21"/>
      <c r="T32" s="20"/>
      <c r="U32" s="162">
        <f>'1-4'!AM30/'1-4'!AL30</f>
        <v>18.75</v>
      </c>
      <c r="V32" s="163">
        <f>'5-9'!AK30/'5-9'!AJ30</f>
        <v>16.2</v>
      </c>
      <c r="W32" s="163">
        <f>P32/O32</f>
        <v>7</v>
      </c>
      <c r="X32" s="164">
        <f t="shared" si="4"/>
        <v>16.3</v>
      </c>
    </row>
    <row r="33" spans="1:34" ht="21" customHeight="1" thickBot="1">
      <c r="A33" s="53" t="s">
        <v>107</v>
      </c>
      <c r="B33" s="91">
        <v>20</v>
      </c>
      <c r="C33" s="91"/>
      <c r="D33" s="92"/>
      <c r="E33" s="141">
        <v>1</v>
      </c>
      <c r="F33" s="75">
        <f t="shared" si="5"/>
        <v>20</v>
      </c>
      <c r="G33" s="157">
        <v>19</v>
      </c>
      <c r="H33" s="91"/>
      <c r="I33" s="92"/>
      <c r="J33" s="141">
        <v>1</v>
      </c>
      <c r="K33" s="75">
        <f t="shared" si="6"/>
        <v>19</v>
      </c>
      <c r="L33" s="157">
        <v>18</v>
      </c>
      <c r="M33" s="158">
        <v>1</v>
      </c>
      <c r="N33" s="159">
        <v>18</v>
      </c>
      <c r="O33" s="141">
        <f>SUM(E33,J33,M33)</f>
        <v>3</v>
      </c>
      <c r="P33" s="160">
        <f>SUM(F33,K33,N33)</f>
        <v>57</v>
      </c>
      <c r="Q33" s="138">
        <v>4</v>
      </c>
      <c r="R33" s="126">
        <f>SUM('1-4'!AM31,'5-9'!AK31,P33)</f>
        <v>65</v>
      </c>
      <c r="S33" s="21"/>
      <c r="T33" s="20"/>
      <c r="U33" s="162"/>
      <c r="V33" s="163">
        <f>'5-9'!AK31/'5-9'!AJ31</f>
        <v>8</v>
      </c>
      <c r="W33" s="163">
        <f>P33/O33</f>
        <v>19</v>
      </c>
      <c r="X33" s="164">
        <f t="shared" si="4"/>
        <v>16.25</v>
      </c>
    </row>
    <row r="34" spans="1:34" ht="25.5" customHeight="1" thickBot="1">
      <c r="A34" s="54" t="s">
        <v>58</v>
      </c>
      <c r="B34" s="35">
        <f t="shared" ref="B34:R34" si="7">SUM(B14:B33)</f>
        <v>303</v>
      </c>
      <c r="C34" s="35">
        <f t="shared" si="7"/>
        <v>119</v>
      </c>
      <c r="D34" s="36">
        <f t="shared" si="7"/>
        <v>0</v>
      </c>
      <c r="E34" s="44">
        <f t="shared" si="7"/>
        <v>17</v>
      </c>
      <c r="F34" s="99">
        <f t="shared" si="7"/>
        <v>422</v>
      </c>
      <c r="G34" s="38">
        <f t="shared" si="7"/>
        <v>247</v>
      </c>
      <c r="H34" s="35">
        <f t="shared" si="7"/>
        <v>143</v>
      </c>
      <c r="I34" s="36">
        <f t="shared" si="7"/>
        <v>43</v>
      </c>
      <c r="J34" s="102">
        <f t="shared" si="7"/>
        <v>22</v>
      </c>
      <c r="K34" s="121">
        <f t="shared" si="7"/>
        <v>433</v>
      </c>
      <c r="L34" s="38">
        <f t="shared" si="7"/>
        <v>18</v>
      </c>
      <c r="M34" s="35">
        <f t="shared" si="7"/>
        <v>1</v>
      </c>
      <c r="N34" s="36">
        <f t="shared" si="7"/>
        <v>18</v>
      </c>
      <c r="O34" s="44">
        <f t="shared" si="7"/>
        <v>40</v>
      </c>
      <c r="P34" s="99">
        <f t="shared" si="7"/>
        <v>873</v>
      </c>
      <c r="Q34" s="102">
        <f t="shared" si="7"/>
        <v>373</v>
      </c>
      <c r="R34" s="121">
        <f t="shared" si="7"/>
        <v>9095</v>
      </c>
      <c r="S34" s="21"/>
      <c r="T34" s="20"/>
      <c r="U34" s="165">
        <f>'1-4'!AM32/'1-4'!AL32</f>
        <v>24.691275167785236</v>
      </c>
      <c r="V34" s="166">
        <f>'5-9'!AK32/'5-9'!AJ32</f>
        <v>24.690217391304348</v>
      </c>
      <c r="W34" s="166">
        <v>21.8</v>
      </c>
      <c r="X34" s="168">
        <v>24.4</v>
      </c>
    </row>
    <row r="35" spans="1:34">
      <c r="S35" s="3"/>
      <c r="T35" s="3"/>
    </row>
    <row r="36" spans="1:34">
      <c r="S36" s="3"/>
      <c r="T36" s="3"/>
    </row>
    <row r="40" spans="1:34" s="3" customFormat="1" ht="18.75" customHeight="1">
      <c r="A40" s="184" t="s">
        <v>61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3"/>
      <c r="L40" s="13"/>
      <c r="M40" s="13"/>
      <c r="N40" s="13"/>
      <c r="O40" s="13"/>
      <c r="P40" s="13"/>
      <c r="S40" s="14" t="s">
        <v>92</v>
      </c>
      <c r="T40" s="13"/>
      <c r="V40" s="13"/>
      <c r="W40" s="13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</sheetData>
  <mergeCells count="23">
    <mergeCell ref="A40:J40"/>
    <mergeCell ref="B8:AG8"/>
    <mergeCell ref="B9:AF9"/>
    <mergeCell ref="H12:H13"/>
    <mergeCell ref="U12:X12"/>
    <mergeCell ref="S12:S13"/>
    <mergeCell ref="K12:K13"/>
    <mergeCell ref="I12:I13"/>
    <mergeCell ref="R12:R13"/>
    <mergeCell ref="M12:M13"/>
    <mergeCell ref="N12:N13"/>
    <mergeCell ref="L12:L13"/>
    <mergeCell ref="O12:O13"/>
    <mergeCell ref="P12:P13"/>
    <mergeCell ref="Q12:Q13"/>
    <mergeCell ref="A12:A13"/>
    <mergeCell ref="B12:B13"/>
    <mergeCell ref="C12:C13"/>
    <mergeCell ref="D12:D13"/>
    <mergeCell ref="J12:J13"/>
    <mergeCell ref="F12:F13"/>
    <mergeCell ref="E12:E13"/>
    <mergeCell ref="G12:G13"/>
  </mergeCells>
  <phoneticPr fontId="0" type="noConversion"/>
  <pageMargins left="0.7" right="0.7" top="0.75" bottom="0.75" header="0.3" footer="0.3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5-9</vt:lpstr>
      <vt:lpstr>10-12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2019-09-04T07:34:27Z</cp:lastPrinted>
  <dcterms:created xsi:type="dcterms:W3CDTF">2006-09-16T00:00:00Z</dcterms:created>
  <dcterms:modified xsi:type="dcterms:W3CDTF">2021-09-06T06:09:52Z</dcterms:modified>
</cp:coreProperties>
</file>