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370" windowHeight="8760"/>
  </bookViews>
  <sheets>
    <sheet name="Лист1" sheetId="1" r:id="rId1"/>
  </sheets>
  <definedNames>
    <definedName name="_xlnm.Print_Area" localSheetId="0">Лист1!$A$1:$F$132</definedName>
  </definedNames>
  <calcPr calcId="114210"/>
</workbook>
</file>

<file path=xl/calcChain.xml><?xml version="1.0" encoding="utf-8"?>
<calcChain xmlns="http://schemas.openxmlformats.org/spreadsheetml/2006/main">
  <c r="F13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D126"/>
  <c r="E126"/>
  <c r="C85"/>
  <c r="C126"/>
  <c r="D123"/>
  <c r="E123"/>
  <c r="F123"/>
  <c r="C123"/>
  <c r="D115"/>
  <c r="E115"/>
  <c r="C115"/>
  <c r="D113"/>
  <c r="E113"/>
  <c r="F113"/>
  <c r="C113"/>
  <c r="D107"/>
  <c r="E107"/>
  <c r="F107"/>
  <c r="C107"/>
  <c r="D104"/>
  <c r="E104"/>
  <c r="F104"/>
  <c r="C104"/>
  <c r="E99"/>
  <c r="F105"/>
  <c r="F106"/>
  <c r="F108"/>
  <c r="F109"/>
  <c r="F110"/>
  <c r="F111"/>
  <c r="F112"/>
  <c r="F114"/>
  <c r="F116"/>
  <c r="F117"/>
  <c r="F119"/>
  <c r="F120"/>
  <c r="F121"/>
  <c r="F122"/>
  <c r="F124"/>
  <c r="F125"/>
  <c r="F101"/>
  <c r="F102"/>
  <c r="F103"/>
  <c r="F100"/>
  <c r="F87"/>
  <c r="F89"/>
  <c r="F90"/>
  <c r="F91"/>
  <c r="F92"/>
  <c r="F93"/>
  <c r="F94"/>
  <c r="F95"/>
  <c r="F96"/>
  <c r="F97"/>
  <c r="F98"/>
  <c r="F86"/>
  <c r="D99"/>
  <c r="C99"/>
  <c r="D85"/>
  <c r="E85"/>
  <c r="D76"/>
  <c r="E76"/>
  <c r="C76"/>
  <c r="D72"/>
  <c r="E72"/>
  <c r="C72"/>
  <c r="F79"/>
  <c r="F71"/>
  <c r="D63"/>
  <c r="E63"/>
  <c r="C63"/>
  <c r="D55"/>
  <c r="E55"/>
  <c r="C55"/>
  <c r="D44"/>
  <c r="E44"/>
  <c r="C44"/>
  <c r="D34"/>
  <c r="E34"/>
  <c r="C34"/>
  <c r="D13"/>
  <c r="D81"/>
  <c r="E13"/>
  <c r="E81"/>
  <c r="C13"/>
  <c r="C81"/>
  <c r="F115"/>
  <c r="F99"/>
  <c r="F14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3"/>
  <c r="F74"/>
  <c r="F75"/>
  <c r="F76"/>
  <c r="F77"/>
  <c r="F78"/>
  <c r="F81"/>
  <c r="F126"/>
</calcChain>
</file>

<file path=xl/sharedStrings.xml><?xml version="1.0" encoding="utf-8"?>
<sst xmlns="http://schemas.openxmlformats.org/spreadsheetml/2006/main" count="232" uniqueCount="159">
  <si>
    <t>Код</t>
  </si>
  <si>
    <t>01</t>
  </si>
  <si>
    <t>Міська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</si>
  <si>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</si>
  <si>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</si>
  <si>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</si>
  <si>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</si>
  <si>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</si>
  <si>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</si>
  <si>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</si>
  <si>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</si>
  <si>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</si>
  <si>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</si>
  <si>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</si>
  <si>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</si>
  <si>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7622</t>
  </si>
  <si>
    <t>Реалізація програм і заходів в галузі туризму та курортів</t>
  </si>
  <si>
    <t>7640</t>
  </si>
  <si>
    <t>Заходи з енергозбереження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</si>
  <si>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</si>
  <si>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</si>
  <si>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</si>
  <si>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</si>
  <si>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</si>
  <si>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</si>
  <si>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</si>
  <si>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</si>
  <si>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</si>
  <si>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</si>
  <si>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</si>
  <si>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</si>
  <si>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</si>
  <si>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</si>
  <si>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</si>
  <si>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</si>
  <si>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06</t>
  </si>
  <si>
    <t>Управління освіти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</si>
  <si>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</si>
  <si>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</si>
  <si>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</si>
  <si>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</si>
  <si>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</si>
  <si>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</si>
  <si>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</si>
  <si>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</si>
  <si>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</si>
  <si>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</si>
  <si>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</si>
  <si>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</si>
  <si>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</si>
  <si>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</si>
  <si>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</si>
  <si>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</si>
  <si>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</si>
  <si>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</si>
  <si>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08</t>
  </si>
  <si>
    <t>Департамент соціальної політики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</si>
  <si>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</si>
  <si>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</si>
  <si>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</si>
  <si>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</si>
  <si>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</si>
  <si>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</si>
  <si>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</si>
  <si>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</si>
  <si>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</si>
  <si>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</si>
  <si>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</si>
  <si>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</si>
  <si>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</si>
  <si>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</si>
  <si>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3242</t>
  </si>
  <si>
    <t>Інші заходи у сфері соціального захисту і соціального забезпечення</t>
  </si>
  <si>
    <t>10</t>
  </si>
  <si>
    <t>Управління культури</t>
  </si>
  <si>
    <t>1100</t>
  </si>
  <si>
    <t>Надання спеціальної освіти мистецькими школами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</si>
  <si>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</si>
  <si>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</si>
  <si>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</si>
  <si>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</si>
  <si>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</si>
  <si>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</si>
  <si>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</si>
  <si>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</si>
  <si>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</si>
  <si>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</si>
  <si>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11</t>
  </si>
  <si>
    <t>Відділ молоді та спорту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</si>
  <si>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</si>
  <si>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</si>
  <si>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</si>
  <si>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</si>
  <si>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</si>
  <si>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</si>
  <si>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</si>
  <si>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</si>
  <si>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</si>
  <si>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</si>
  <si>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</si>
  <si>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</si>
  <si>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31</t>
  </si>
  <si>
    <t>Управління комунальним господарством</t>
  </si>
  <si>
    <t>6030</t>
  </si>
  <si>
    <t>Організація благоустрою населених пунктів</t>
  </si>
  <si>
    <t>37</t>
  </si>
  <si>
    <t>Фінансове управління</t>
  </si>
  <si>
    <t>8600</t>
  </si>
  <si>
    <t>Обслуговування місцевого боргу</t>
  </si>
  <si>
    <t>8700</t>
  </si>
  <si>
    <t>Резервний фонд</t>
  </si>
  <si>
    <t xml:space="preserve"> </t>
  </si>
  <si>
    <t xml:space="preserve">Усього </t>
  </si>
  <si>
    <t>6011</t>
  </si>
  <si>
    <t>Експлуатація та технічне обслуговування житлового фонду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</si>
  <si>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</si>
  <si>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</si>
  <si>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</si>
  <si>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</si>
  <si>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</si>
  <si>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</si>
  <si>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7340</t>
  </si>
  <si>
    <t>Проектування, реставрація та охорона пам`яток архітектури</t>
  </si>
  <si>
    <t>7350</t>
  </si>
  <si>
    <t>Розроблення схем планування та забудови територій (містобудівної документації)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</si>
  <si>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</si>
  <si>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</si>
  <si>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</si>
  <si>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</si>
  <si>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</si>
  <si>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</si>
  <si>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</si>
  <si>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</si>
  <si>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</si>
  <si>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</si>
  <si>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9770</t>
  </si>
  <si>
    <t>Інші субвенції з місцевого бюджету</t>
  </si>
  <si>
    <t>СПЕЦІАЛЬНИЙ ФОНД</t>
  </si>
  <si>
    <t>ЗАГАЛЬНИЙ ФОНД</t>
  </si>
  <si>
    <t>Додаток 2</t>
  </si>
  <si>
    <t>Виконання видаткової частини бюджету</t>
  </si>
  <si>
    <t>(грн.)</t>
  </si>
  <si>
    <t>Головні розпорядники коштів</t>
  </si>
  <si>
    <t>Уточнений план на  2020 рік</t>
  </si>
  <si>
    <t xml:space="preserve">Коломийської міської обєднаної територіальної громади </t>
  </si>
  <si>
    <t>за І-ше півріччя 2020 року</t>
  </si>
  <si>
    <t>Уточнений план на I півріччя 2020 року</t>
  </si>
  <si>
    <t>Касові видатки за I півріччя 2020 року</t>
  </si>
  <si>
    <t>Відсотки використання до уточненого плану за  І-ше півріччя 2020 року</t>
  </si>
  <si>
    <t>Спеціалізована стаціонарна медична допомога</t>
  </si>
  <si>
    <t>Програми і централізовані заходи боротьби з туберкульозом</t>
  </si>
  <si>
    <t>Забезпечення діяльності інших закладів у сфері охорони здоров"я</t>
  </si>
  <si>
    <t>Забезпечення діяльності централізованої бухгалтерії</t>
  </si>
  <si>
    <t>Поточні трансферти органам державного управління інших рівнів</t>
  </si>
  <si>
    <t>надання коштів для забезпечення гарнтійних зобов"язань за позичальників, що отримали кредити під місцеві гарантії</t>
  </si>
  <si>
    <t>до рішення виконавчого комітету</t>
  </si>
  <si>
    <t>міської ради</t>
  </si>
  <si>
    <t>Керуючий справами виконавчого комітету                                                                                               Тарас Кухтар</t>
  </si>
  <si>
    <t>від 28.07.2020 р.        № 121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</si>
</sst>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/>
    <xf numFmtId="49" fontId="2" fillId="0" borderId="0" xfId="0" applyNumberFormat="1" applyFont="1" applyAlignment="1"/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showZeros="0" tabSelected="1" zoomScaleNormal="100" workbookViewId="0">
      <selection activeCell="E4" sqref="E4:F4"/>
    </sheetView>
  </sheetViews>
  <sheetFormatPr defaultRowHeight="12.75"/>
  <cols>
    <col min="1" max="1" width="10.7109375" customWidth="1"/>
    <col min="2" max="2" width="50.7109375" customWidth="1"/>
    <col min="3" max="5" width="15.7109375" customWidth="1"/>
    <col min="6" max="6" width="14.7109375" customWidth="1"/>
  </cols>
  <sheetData>
    <row r="1" spans="1:6">
      <c r="A1" s="6"/>
      <c r="E1" s="23" t="s">
        <v>139</v>
      </c>
      <c r="F1" s="23"/>
    </row>
    <row r="2" spans="1:6" ht="18">
      <c r="A2" s="7"/>
      <c r="B2" s="8"/>
      <c r="C2" s="8"/>
      <c r="D2" s="8"/>
      <c r="E2" s="21" t="s">
        <v>155</v>
      </c>
      <c r="F2" s="21"/>
    </row>
    <row r="3" spans="1:6" ht="18">
      <c r="A3" s="7"/>
      <c r="B3" s="8"/>
      <c r="C3" s="8"/>
      <c r="D3" s="8"/>
      <c r="E3" s="31" t="s">
        <v>156</v>
      </c>
      <c r="F3" s="31"/>
    </row>
    <row r="4" spans="1:6" ht="18" customHeight="1">
      <c r="A4" s="9"/>
      <c r="B4" s="10"/>
      <c r="C4" s="10"/>
      <c r="D4" s="10"/>
      <c r="E4" s="24" t="s">
        <v>158</v>
      </c>
      <c r="F4" s="24"/>
    </row>
    <row r="5" spans="1:6" ht="24.75" customHeight="1">
      <c r="A5" s="9"/>
      <c r="B5" s="10"/>
      <c r="C5" s="10"/>
      <c r="D5" s="10"/>
      <c r="E5" s="10"/>
      <c r="F5" s="10"/>
    </row>
    <row r="6" spans="1:6" ht="18.75">
      <c r="A6" s="25" t="s">
        <v>140</v>
      </c>
      <c r="B6" s="25"/>
      <c r="C6" s="25"/>
      <c r="D6" s="25"/>
      <c r="E6" s="25"/>
      <c r="F6" s="25"/>
    </row>
    <row r="7" spans="1:6" ht="18.75">
      <c r="A7" s="25" t="s">
        <v>144</v>
      </c>
      <c r="B7" s="25"/>
      <c r="C7" s="25"/>
      <c r="D7" s="25"/>
      <c r="E7" s="25"/>
      <c r="F7" s="25"/>
    </row>
    <row r="8" spans="1:6" ht="18.75">
      <c r="A8" s="25" t="s">
        <v>145</v>
      </c>
      <c r="B8" s="25"/>
      <c r="C8" s="25"/>
      <c r="D8" s="25"/>
      <c r="E8" s="25"/>
      <c r="F8" s="25"/>
    </row>
    <row r="9" spans="1:6">
      <c r="A9" s="26"/>
      <c r="B9" s="26"/>
      <c r="C9" s="26"/>
      <c r="D9" s="26"/>
      <c r="E9" s="26"/>
    </row>
    <row r="10" spans="1:6" s="1" customFormat="1">
      <c r="A10" s="6"/>
      <c r="B10"/>
      <c r="C10"/>
      <c r="D10"/>
      <c r="E10"/>
      <c r="F10" t="s">
        <v>141</v>
      </c>
    </row>
    <row r="11" spans="1:6" s="1" customFormat="1" ht="114.75" customHeight="1">
      <c r="A11" s="11" t="s">
        <v>0</v>
      </c>
      <c r="B11" s="12" t="s">
        <v>142</v>
      </c>
      <c r="C11" s="12" t="s">
        <v>143</v>
      </c>
      <c r="D11" s="13" t="s">
        <v>146</v>
      </c>
      <c r="E11" s="12" t="s">
        <v>147</v>
      </c>
      <c r="F11" s="14" t="s">
        <v>148</v>
      </c>
    </row>
    <row r="12" spans="1:6" s="1" customFormat="1" ht="12.75" customHeight="1">
      <c r="A12" s="28" t="s">
        <v>138</v>
      </c>
      <c r="B12" s="29"/>
      <c r="C12" s="29"/>
      <c r="D12" s="29"/>
      <c r="E12" s="29"/>
      <c r="F12" s="30"/>
    </row>
    <row r="13" spans="1:6">
      <c r="A13" s="2" t="s">
        <v>1</v>
      </c>
      <c r="B13" s="3" t="s">
        <v>2</v>
      </c>
      <c r="C13" s="16">
        <f>SUM(C14:C33)</f>
        <v>72331744</v>
      </c>
      <c r="D13" s="16">
        <f>SUM(D14:D33)</f>
        <v>49172206</v>
      </c>
      <c r="E13" s="16">
        <f>SUM(E14:E33)</f>
        <v>43073759.159999996</v>
      </c>
      <c r="F13" s="17">
        <f>E13/D13*100</f>
        <v>87.597776597616956</v>
      </c>
    </row>
    <row r="14" spans="1:6" ht="51">
      <c r="A14" s="4" t="s">
        <v>3</v>
      </c>
      <c r="B14" s="5" t="s">
        <v>4</v>
      </c>
      <c r="C14" s="18">
        <v>40089987</v>
      </c>
      <c r="D14" s="18">
        <v>20604027</v>
      </c>
      <c r="E14" s="18">
        <v>17547713</v>
      </c>
      <c r="F14" s="19">
        <f>E14/D14*100</f>
        <v>85.166424019925813</v>
      </c>
    </row>
    <row r="15" spans="1:6">
      <c r="A15" s="4" t="s">
        <v>5</v>
      </c>
      <c r="B15" s="5" t="s">
        <v>6</v>
      </c>
      <c r="C15" s="18">
        <v>937000</v>
      </c>
      <c r="D15" s="18">
        <v>489102</v>
      </c>
      <c r="E15" s="18">
        <v>190405</v>
      </c>
      <c r="F15" s="19">
        <f t="shared" ref="F15:F33" si="0">E15/D15*100</f>
        <v>38.929507546483144</v>
      </c>
    </row>
    <row r="16" spans="1:6">
      <c r="A16" s="15">
        <v>2020</v>
      </c>
      <c r="B16" s="5" t="s">
        <v>149</v>
      </c>
      <c r="C16" s="18">
        <v>3107015</v>
      </c>
      <c r="D16" s="18">
        <v>3107015</v>
      </c>
      <c r="E16" s="18">
        <v>3056905</v>
      </c>
      <c r="F16" s="19">
        <f t="shared" si="0"/>
        <v>98.387198001940774</v>
      </c>
    </row>
    <row r="17" spans="1:6" ht="25.5">
      <c r="A17" s="15">
        <v>2142</v>
      </c>
      <c r="B17" s="5" t="s">
        <v>150</v>
      </c>
      <c r="C17" s="18">
        <v>115000</v>
      </c>
      <c r="D17" s="18">
        <v>115000</v>
      </c>
      <c r="E17" s="18">
        <v>59772</v>
      </c>
      <c r="F17" s="19">
        <f t="shared" si="0"/>
        <v>51.975652173913048</v>
      </c>
    </row>
    <row r="18" spans="1:6" ht="25.5">
      <c r="A18" s="15">
        <v>2151</v>
      </c>
      <c r="B18" s="5" t="s">
        <v>151</v>
      </c>
      <c r="C18" s="18">
        <v>800000</v>
      </c>
      <c r="D18" s="18">
        <v>800000</v>
      </c>
      <c r="E18" s="18"/>
      <c r="F18" s="19">
        <f t="shared" si="0"/>
        <v>0</v>
      </c>
    </row>
    <row r="19" spans="1:6">
      <c r="A19" s="4" t="s">
        <v>7</v>
      </c>
      <c r="B19" s="5" t="s">
        <v>8</v>
      </c>
      <c r="C19" s="18">
        <v>1530000</v>
      </c>
      <c r="D19" s="18">
        <v>821000</v>
      </c>
      <c r="E19" s="18">
        <v>523637</v>
      </c>
      <c r="F19" s="19">
        <f t="shared" si="0"/>
        <v>63.780389768574906</v>
      </c>
    </row>
    <row r="20" spans="1:6" ht="25.5">
      <c r="A20" s="4" t="s">
        <v>9</v>
      </c>
      <c r="B20" s="5" t="s">
        <v>10</v>
      </c>
      <c r="C20" s="18">
        <v>501000</v>
      </c>
      <c r="D20" s="18">
        <v>334000</v>
      </c>
      <c r="E20" s="18">
        <v>139044</v>
      </c>
      <c r="F20" s="19">
        <f t="shared" si="0"/>
        <v>41.629940119760477</v>
      </c>
    </row>
    <row r="21" spans="1:6" ht="25.5">
      <c r="A21" s="4" t="s">
        <v>11</v>
      </c>
      <c r="B21" s="5" t="s">
        <v>12</v>
      </c>
      <c r="C21" s="18">
        <v>293760</v>
      </c>
      <c r="D21" s="18">
        <v>146880</v>
      </c>
      <c r="E21" s="18">
        <v>48960</v>
      </c>
      <c r="F21" s="19">
        <f t="shared" si="0"/>
        <v>33.333333333333329</v>
      </c>
    </row>
    <row r="22" spans="1:6">
      <c r="A22" s="4" t="s">
        <v>13</v>
      </c>
      <c r="B22" s="5" t="s">
        <v>14</v>
      </c>
      <c r="C22" s="18">
        <v>400000</v>
      </c>
      <c r="D22" s="18">
        <v>58200</v>
      </c>
      <c r="E22" s="18">
        <v>53920.4</v>
      </c>
      <c r="F22" s="19">
        <f t="shared" si="0"/>
        <v>92.646735395189012</v>
      </c>
    </row>
    <row r="23" spans="1:6">
      <c r="A23" s="4" t="s">
        <v>15</v>
      </c>
      <c r="B23" s="5" t="s">
        <v>16</v>
      </c>
      <c r="C23" s="18">
        <v>200000</v>
      </c>
      <c r="D23" s="18">
        <v>120000</v>
      </c>
      <c r="E23" s="18">
        <v>59280</v>
      </c>
      <c r="F23" s="19">
        <f t="shared" si="0"/>
        <v>49.4</v>
      </c>
    </row>
    <row r="24" spans="1:6">
      <c r="A24" s="4" t="s">
        <v>17</v>
      </c>
      <c r="B24" s="5" t="s">
        <v>18</v>
      </c>
      <c r="C24" s="18">
        <v>1510000</v>
      </c>
      <c r="D24" s="18">
        <v>330000</v>
      </c>
      <c r="E24" s="18">
        <v>38016</v>
      </c>
      <c r="F24" s="19">
        <f t="shared" si="0"/>
        <v>11.52</v>
      </c>
    </row>
    <row r="25" spans="1:6">
      <c r="A25" s="4" t="s">
        <v>19</v>
      </c>
      <c r="B25" s="5" t="s">
        <v>20</v>
      </c>
      <c r="C25" s="18">
        <v>445000</v>
      </c>
      <c r="D25" s="18">
        <v>393000</v>
      </c>
      <c r="E25" s="18">
        <v>78483</v>
      </c>
      <c r="F25" s="19">
        <f t="shared" si="0"/>
        <v>19.970229007633588</v>
      </c>
    </row>
    <row r="26" spans="1:6" ht="25.5">
      <c r="A26" s="4" t="s">
        <v>21</v>
      </c>
      <c r="B26" s="5" t="s">
        <v>22</v>
      </c>
      <c r="C26" s="18">
        <v>1395000</v>
      </c>
      <c r="D26" s="18">
        <v>1395000</v>
      </c>
      <c r="E26" s="18">
        <v>1392655</v>
      </c>
      <c r="F26" s="19">
        <f t="shared" si="0"/>
        <v>99.831899641577053</v>
      </c>
    </row>
    <row r="27" spans="1:6">
      <c r="A27" s="4" t="s">
        <v>23</v>
      </c>
      <c r="B27" s="5" t="s">
        <v>24</v>
      </c>
      <c r="C27" s="18">
        <v>50000</v>
      </c>
      <c r="D27" s="18">
        <v>50000</v>
      </c>
      <c r="E27" s="18">
        <v>41392.5</v>
      </c>
      <c r="F27" s="19">
        <f t="shared" si="0"/>
        <v>82.784999999999997</v>
      </c>
    </row>
    <row r="28" spans="1:6" ht="25.5">
      <c r="A28" s="4" t="s">
        <v>25</v>
      </c>
      <c r="B28" s="5" t="s">
        <v>26</v>
      </c>
      <c r="C28" s="18">
        <v>620000</v>
      </c>
      <c r="D28" s="18">
        <v>425000</v>
      </c>
      <c r="E28" s="18">
        <v>272579</v>
      </c>
      <c r="F28" s="19">
        <f t="shared" si="0"/>
        <v>64.136235294117654</v>
      </c>
    </row>
    <row r="29" spans="1:6" ht="25.5">
      <c r="A29" s="4" t="s">
        <v>27</v>
      </c>
      <c r="B29" s="5" t="s">
        <v>28</v>
      </c>
      <c r="C29" s="18">
        <v>15000</v>
      </c>
      <c r="D29" s="18">
        <v>10000</v>
      </c>
      <c r="E29" s="18">
        <v>0</v>
      </c>
      <c r="F29" s="19">
        <f t="shared" si="0"/>
        <v>0</v>
      </c>
    </row>
    <row r="30" spans="1:6">
      <c r="A30" s="4" t="s">
        <v>29</v>
      </c>
      <c r="B30" s="5" t="s">
        <v>30</v>
      </c>
      <c r="C30" s="18">
        <v>703000</v>
      </c>
      <c r="D30" s="18">
        <v>703000</v>
      </c>
      <c r="E30" s="18">
        <v>532016.26</v>
      </c>
      <c r="F30" s="19">
        <f t="shared" si="0"/>
        <v>75.677988620199145</v>
      </c>
    </row>
    <row r="31" spans="1:6" ht="38.25">
      <c r="A31" s="15">
        <v>8881</v>
      </c>
      <c r="B31" s="5" t="s">
        <v>154</v>
      </c>
      <c r="C31" s="18">
        <v>3387282</v>
      </c>
      <c r="D31" s="18">
        <v>3387282</v>
      </c>
      <c r="E31" s="18">
        <v>3387281</v>
      </c>
      <c r="F31" s="19">
        <f t="shared" si="0"/>
        <v>99.999970477804922</v>
      </c>
    </row>
    <row r="32" spans="1:6" ht="38.25">
      <c r="A32" s="4" t="s">
        <v>31</v>
      </c>
      <c r="B32" s="5" t="s">
        <v>32</v>
      </c>
      <c r="C32" s="18">
        <v>13832700</v>
      </c>
      <c r="D32" s="18">
        <v>13832700</v>
      </c>
      <c r="E32" s="18">
        <v>13832700</v>
      </c>
      <c r="F32" s="19">
        <f t="shared" si="0"/>
        <v>100</v>
      </c>
    </row>
    <row r="33" spans="1:6" ht="38.25">
      <c r="A33" s="4" t="s">
        <v>33</v>
      </c>
      <c r="B33" s="5" t="s">
        <v>34</v>
      </c>
      <c r="C33" s="18">
        <v>2400000</v>
      </c>
      <c r="D33" s="18">
        <v>2051000</v>
      </c>
      <c r="E33" s="18">
        <v>1819000</v>
      </c>
      <c r="F33" s="19">
        <f t="shared" si="0"/>
        <v>88.688444661140906</v>
      </c>
    </row>
    <row r="34" spans="1:6">
      <c r="A34" s="2" t="s">
        <v>35</v>
      </c>
      <c r="B34" s="3" t="s">
        <v>36</v>
      </c>
      <c r="C34" s="16">
        <f>SUM(C35:C43)</f>
        <v>300448922</v>
      </c>
      <c r="D34" s="16">
        <f>SUM(D35:D43)</f>
        <v>170197139</v>
      </c>
      <c r="E34" s="16">
        <f>SUM(E35:E43)</f>
        <v>146581908</v>
      </c>
      <c r="F34" s="17">
        <f t="shared" ref="F34:F48" si="1">IF(D34=0,0,(E34/D34)*100)</f>
        <v>86.124777925908617</v>
      </c>
    </row>
    <row r="35" spans="1:6" ht="38.25">
      <c r="A35" s="4" t="s">
        <v>37</v>
      </c>
      <c r="B35" s="5" t="s">
        <v>38</v>
      </c>
      <c r="C35" s="18">
        <v>2041220</v>
      </c>
      <c r="D35" s="18">
        <v>1083158</v>
      </c>
      <c r="E35" s="18">
        <v>796376</v>
      </c>
      <c r="F35" s="19">
        <f t="shared" si="1"/>
        <v>73.523530269822132</v>
      </c>
    </row>
    <row r="36" spans="1:6">
      <c r="A36" s="4" t="s">
        <v>39</v>
      </c>
      <c r="B36" s="5" t="s">
        <v>40</v>
      </c>
      <c r="C36" s="18">
        <v>92029624</v>
      </c>
      <c r="D36" s="18">
        <v>50339732</v>
      </c>
      <c r="E36" s="18">
        <v>38223930</v>
      </c>
      <c r="F36" s="19">
        <f t="shared" si="1"/>
        <v>75.931929872014408</v>
      </c>
    </row>
    <row r="37" spans="1:6" ht="38.25">
      <c r="A37" s="4" t="s">
        <v>41</v>
      </c>
      <c r="B37" s="5" t="s">
        <v>42</v>
      </c>
      <c r="C37" s="18">
        <v>186649512</v>
      </c>
      <c r="D37" s="18">
        <v>107483771</v>
      </c>
      <c r="E37" s="18">
        <v>99025166</v>
      </c>
      <c r="F37" s="19">
        <f t="shared" si="1"/>
        <v>92.130342170447292</v>
      </c>
    </row>
    <row r="38" spans="1:6" ht="25.5">
      <c r="A38" s="4" t="s">
        <v>43</v>
      </c>
      <c r="B38" s="5" t="s">
        <v>44</v>
      </c>
      <c r="C38" s="18">
        <v>9001958</v>
      </c>
      <c r="D38" s="18">
        <v>5227026</v>
      </c>
      <c r="E38" s="18">
        <v>4142318</v>
      </c>
      <c r="F38" s="19">
        <f t="shared" si="1"/>
        <v>79.248084857431351</v>
      </c>
    </row>
    <row r="39" spans="1:6" ht="25.5">
      <c r="A39" s="4" t="s">
        <v>45</v>
      </c>
      <c r="B39" s="5" t="s">
        <v>46</v>
      </c>
      <c r="C39" s="18">
        <v>240000</v>
      </c>
      <c r="D39" s="18">
        <v>185000</v>
      </c>
      <c r="E39" s="18">
        <v>84459</v>
      </c>
      <c r="F39" s="19">
        <f t="shared" si="1"/>
        <v>45.653513513513516</v>
      </c>
    </row>
    <row r="40" spans="1:6">
      <c r="A40" s="4" t="s">
        <v>47</v>
      </c>
      <c r="B40" s="5" t="s">
        <v>48</v>
      </c>
      <c r="C40" s="18">
        <v>2343653</v>
      </c>
      <c r="D40" s="18">
        <v>1284274</v>
      </c>
      <c r="E40" s="18">
        <v>763614</v>
      </c>
      <c r="F40" s="19">
        <f t="shared" si="1"/>
        <v>59.458807076994468</v>
      </c>
    </row>
    <row r="41" spans="1:6">
      <c r="A41" s="4" t="s">
        <v>49</v>
      </c>
      <c r="B41" s="5" t="s">
        <v>50</v>
      </c>
      <c r="C41" s="18">
        <v>5133425</v>
      </c>
      <c r="D41" s="18">
        <v>2855358</v>
      </c>
      <c r="E41" s="18">
        <v>2648877</v>
      </c>
      <c r="F41" s="19">
        <f t="shared" si="1"/>
        <v>92.768647574139564</v>
      </c>
    </row>
    <row r="42" spans="1:6">
      <c r="A42" s="4" t="s">
        <v>51</v>
      </c>
      <c r="B42" s="5" t="s">
        <v>52</v>
      </c>
      <c r="C42" s="18">
        <v>1420000</v>
      </c>
      <c r="D42" s="18">
        <v>905000</v>
      </c>
      <c r="E42" s="18">
        <v>307981</v>
      </c>
      <c r="F42" s="19">
        <f t="shared" si="1"/>
        <v>34.031049723756908</v>
      </c>
    </row>
    <row r="43" spans="1:6">
      <c r="A43" s="4" t="s">
        <v>53</v>
      </c>
      <c r="B43" s="5" t="s">
        <v>54</v>
      </c>
      <c r="C43" s="18">
        <v>1589530</v>
      </c>
      <c r="D43" s="18">
        <v>833820</v>
      </c>
      <c r="E43" s="18">
        <v>589187</v>
      </c>
      <c r="F43" s="19">
        <f t="shared" si="1"/>
        <v>70.661173874457319</v>
      </c>
    </row>
    <row r="44" spans="1:6">
      <c r="A44" s="2" t="s">
        <v>55</v>
      </c>
      <c r="B44" s="3" t="s">
        <v>56</v>
      </c>
      <c r="C44" s="16">
        <f>SUM(C45:C54)</f>
        <v>31359759</v>
      </c>
      <c r="D44" s="16">
        <f>SUM(D45:D54)</f>
        <v>17706656</v>
      </c>
      <c r="E44" s="16">
        <f>SUM(E45:E54)</f>
        <v>12978282</v>
      </c>
      <c r="F44" s="17">
        <f t="shared" si="1"/>
        <v>73.296064485581013</v>
      </c>
    </row>
    <row r="45" spans="1:6" ht="38.25">
      <c r="A45" s="4" t="s">
        <v>37</v>
      </c>
      <c r="B45" s="5" t="s">
        <v>38</v>
      </c>
      <c r="C45" s="18">
        <v>12433126</v>
      </c>
      <c r="D45" s="18">
        <v>6547905</v>
      </c>
      <c r="E45" s="18">
        <v>5590324</v>
      </c>
      <c r="F45" s="19">
        <f t="shared" si="1"/>
        <v>85.375765225671415</v>
      </c>
    </row>
    <row r="46" spans="1:6" ht="38.25">
      <c r="A46" s="4" t="s">
        <v>57</v>
      </c>
      <c r="B46" s="5" t="s">
        <v>58</v>
      </c>
      <c r="C46" s="18">
        <v>3000000</v>
      </c>
      <c r="D46" s="18">
        <v>1600000</v>
      </c>
      <c r="E46" s="18">
        <v>535768</v>
      </c>
      <c r="F46" s="19">
        <f t="shared" si="1"/>
        <v>33.485500000000002</v>
      </c>
    </row>
    <row r="47" spans="1:6" ht="25.5">
      <c r="A47" s="4" t="s">
        <v>59</v>
      </c>
      <c r="B47" s="5" t="s">
        <v>60</v>
      </c>
      <c r="C47" s="18">
        <v>360000</v>
      </c>
      <c r="D47" s="18">
        <v>360000</v>
      </c>
      <c r="E47" s="18">
        <v>0</v>
      </c>
      <c r="F47" s="19">
        <f t="shared" si="1"/>
        <v>0</v>
      </c>
    </row>
    <row r="48" spans="1:6" ht="25.5">
      <c r="A48" s="4" t="s">
        <v>61</v>
      </c>
      <c r="B48" s="5" t="s">
        <v>62</v>
      </c>
      <c r="C48" s="18">
        <v>65600</v>
      </c>
      <c r="D48" s="18">
        <v>32600</v>
      </c>
      <c r="E48" s="18">
        <v>30321</v>
      </c>
      <c r="F48" s="19">
        <f t="shared" si="1"/>
        <v>93.009202453987726</v>
      </c>
    </row>
    <row r="49" spans="1:6" ht="25.5">
      <c r="A49" s="4" t="s">
        <v>63</v>
      </c>
      <c r="B49" s="5" t="s">
        <v>64</v>
      </c>
      <c r="C49" s="18">
        <v>51600</v>
      </c>
      <c r="D49" s="18">
        <v>27130</v>
      </c>
      <c r="E49" s="18">
        <v>14630</v>
      </c>
      <c r="F49" s="19">
        <f t="shared" ref="F49:F81" si="2">IF(D49=0,0,(E49/D49)*100)</f>
        <v>53.925543678584596</v>
      </c>
    </row>
    <row r="50" spans="1:6" ht="51">
      <c r="A50" s="4" t="s">
        <v>65</v>
      </c>
      <c r="B50" s="5" t="s">
        <v>66</v>
      </c>
      <c r="C50" s="18">
        <v>800000</v>
      </c>
      <c r="D50" s="18">
        <v>466650</v>
      </c>
      <c r="E50" s="18">
        <v>251685</v>
      </c>
      <c r="F50" s="19">
        <f t="shared" si="2"/>
        <v>53.93442622950819</v>
      </c>
    </row>
    <row r="51" spans="1:6" ht="25.5">
      <c r="A51" s="4" t="s">
        <v>67</v>
      </c>
      <c r="B51" s="5" t="s">
        <v>68</v>
      </c>
      <c r="C51" s="18">
        <v>8975433</v>
      </c>
      <c r="D51" s="18">
        <v>4551973</v>
      </c>
      <c r="E51" s="18">
        <v>3524858</v>
      </c>
      <c r="F51" s="19">
        <f t="shared" si="2"/>
        <v>77.435828375959176</v>
      </c>
    </row>
    <row r="52" spans="1:6" ht="51">
      <c r="A52" s="4" t="s">
        <v>69</v>
      </c>
      <c r="B52" s="5" t="s">
        <v>70</v>
      </c>
      <c r="C52" s="18">
        <v>800000</v>
      </c>
      <c r="D52" s="18">
        <v>435000</v>
      </c>
      <c r="E52" s="18">
        <v>254330</v>
      </c>
      <c r="F52" s="19">
        <f t="shared" si="2"/>
        <v>58.466666666666669</v>
      </c>
    </row>
    <row r="53" spans="1:6" ht="25.5">
      <c r="A53" s="4" t="s">
        <v>71</v>
      </c>
      <c r="B53" s="5" t="s">
        <v>72</v>
      </c>
      <c r="C53" s="18">
        <v>4634000</v>
      </c>
      <c r="D53" s="18">
        <v>3445398</v>
      </c>
      <c r="E53" s="18">
        <v>2536366</v>
      </c>
      <c r="F53" s="19">
        <f t="shared" si="2"/>
        <v>73.616052485083003</v>
      </c>
    </row>
    <row r="54" spans="1:6" ht="25.5">
      <c r="A54" s="4" t="s">
        <v>21</v>
      </c>
      <c r="B54" s="5" t="s">
        <v>22</v>
      </c>
      <c r="C54" s="18">
        <v>240000</v>
      </c>
      <c r="D54" s="18">
        <v>240000</v>
      </c>
      <c r="E54" s="18">
        <v>240000</v>
      </c>
      <c r="F54" s="19">
        <f t="shared" si="2"/>
        <v>100</v>
      </c>
    </row>
    <row r="55" spans="1:6">
      <c r="A55" s="2" t="s">
        <v>73</v>
      </c>
      <c r="B55" s="3" t="s">
        <v>74</v>
      </c>
      <c r="C55" s="16">
        <f>SUM(C56:C62)</f>
        <v>37732772</v>
      </c>
      <c r="D55" s="16">
        <f>SUM(D56:D62)</f>
        <v>21601497</v>
      </c>
      <c r="E55" s="16">
        <f>SUM(E56:E62)</f>
        <v>17862365.760000002</v>
      </c>
      <c r="F55" s="17">
        <f t="shared" si="2"/>
        <v>82.690406873190327</v>
      </c>
    </row>
    <row r="56" spans="1:6" ht="38.25">
      <c r="A56" s="4" t="s">
        <v>37</v>
      </c>
      <c r="B56" s="5" t="s">
        <v>38</v>
      </c>
      <c r="C56" s="18">
        <v>1438400</v>
      </c>
      <c r="D56" s="18">
        <v>732983</v>
      </c>
      <c r="E56" s="18">
        <v>574292</v>
      </c>
      <c r="F56" s="19">
        <f t="shared" si="2"/>
        <v>78.34997537459941</v>
      </c>
    </row>
    <row r="57" spans="1:6">
      <c r="A57" s="4" t="s">
        <v>75</v>
      </c>
      <c r="B57" s="5" t="s">
        <v>76</v>
      </c>
      <c r="C57" s="18">
        <v>21250391</v>
      </c>
      <c r="D57" s="18">
        <v>12845740</v>
      </c>
      <c r="E57" s="18">
        <v>11666664</v>
      </c>
      <c r="F57" s="19">
        <f t="shared" si="2"/>
        <v>90.821268373795519</v>
      </c>
    </row>
    <row r="58" spans="1:6">
      <c r="A58" s="4" t="s">
        <v>77</v>
      </c>
      <c r="B58" s="5" t="s">
        <v>78</v>
      </c>
      <c r="C58" s="18">
        <v>4884520</v>
      </c>
      <c r="D58" s="18">
        <v>2647718</v>
      </c>
      <c r="E58" s="18">
        <v>1872358</v>
      </c>
      <c r="F58" s="19">
        <f t="shared" si="2"/>
        <v>70.715914610241725</v>
      </c>
    </row>
    <row r="59" spans="1:6">
      <c r="A59" s="4" t="s">
        <v>79</v>
      </c>
      <c r="B59" s="5" t="s">
        <v>80</v>
      </c>
      <c r="C59" s="18">
        <v>1785809</v>
      </c>
      <c r="D59" s="18">
        <v>956874</v>
      </c>
      <c r="E59" s="18">
        <v>739011</v>
      </c>
      <c r="F59" s="19">
        <f t="shared" si="2"/>
        <v>77.231798544008939</v>
      </c>
    </row>
    <row r="60" spans="1:6" ht="25.5">
      <c r="A60" s="4" t="s">
        <v>81</v>
      </c>
      <c r="B60" s="5" t="s">
        <v>82</v>
      </c>
      <c r="C60" s="18">
        <v>6082063</v>
      </c>
      <c r="D60" s="18">
        <v>3430869</v>
      </c>
      <c r="E60" s="18">
        <v>2339501</v>
      </c>
      <c r="F60" s="19">
        <f t="shared" si="2"/>
        <v>68.189750176995972</v>
      </c>
    </row>
    <row r="61" spans="1:6" ht="25.5">
      <c r="A61" s="4" t="s">
        <v>83</v>
      </c>
      <c r="B61" s="5" t="s">
        <v>84</v>
      </c>
      <c r="C61" s="18">
        <v>906589</v>
      </c>
      <c r="D61" s="18">
        <v>487313</v>
      </c>
      <c r="E61" s="18">
        <v>374344</v>
      </c>
      <c r="F61" s="19">
        <f t="shared" si="2"/>
        <v>76.8179794095376</v>
      </c>
    </row>
    <row r="62" spans="1:6">
      <c r="A62" s="4" t="s">
        <v>85</v>
      </c>
      <c r="B62" s="5" t="s">
        <v>86</v>
      </c>
      <c r="C62" s="18">
        <v>1385000</v>
      </c>
      <c r="D62" s="18">
        <v>500000</v>
      </c>
      <c r="E62" s="18">
        <v>296195.76</v>
      </c>
      <c r="F62" s="19">
        <f t="shared" si="2"/>
        <v>59.239152000000004</v>
      </c>
    </row>
    <row r="63" spans="1:6">
      <c r="A63" s="2" t="s">
        <v>87</v>
      </c>
      <c r="B63" s="3" t="s">
        <v>88</v>
      </c>
      <c r="C63" s="16">
        <f>SUM(C64:C71)</f>
        <v>13797944</v>
      </c>
      <c r="D63" s="16">
        <f>SUM(D64:D71)</f>
        <v>8140329</v>
      </c>
      <c r="E63" s="16">
        <f>SUM(E64:E71)</f>
        <v>5253504</v>
      </c>
      <c r="F63" s="17">
        <f t="shared" si="2"/>
        <v>64.536752752867855</v>
      </c>
    </row>
    <row r="64" spans="1:6" ht="38.25">
      <c r="A64" s="4" t="s">
        <v>37</v>
      </c>
      <c r="B64" s="5" t="s">
        <v>38</v>
      </c>
      <c r="C64" s="18">
        <v>1601095</v>
      </c>
      <c r="D64" s="18">
        <v>833104</v>
      </c>
      <c r="E64" s="18">
        <v>657779</v>
      </c>
      <c r="F64" s="19">
        <f t="shared" si="2"/>
        <v>78.955208473371869</v>
      </c>
    </row>
    <row r="65" spans="1:6" ht="25.5">
      <c r="A65" s="4" t="s">
        <v>89</v>
      </c>
      <c r="B65" s="5" t="s">
        <v>90</v>
      </c>
      <c r="C65" s="18">
        <v>180000</v>
      </c>
      <c r="D65" s="18">
        <v>109000</v>
      </c>
      <c r="E65" s="18">
        <v>51666</v>
      </c>
      <c r="F65" s="19">
        <f t="shared" si="2"/>
        <v>47.4</v>
      </c>
    </row>
    <row r="66" spans="1:6" ht="51" hidden="1">
      <c r="A66" s="4" t="s">
        <v>91</v>
      </c>
      <c r="B66" s="5" t="s">
        <v>92</v>
      </c>
      <c r="C66" s="18"/>
      <c r="D66" s="18">
        <v>0</v>
      </c>
      <c r="E66" s="18">
        <v>0</v>
      </c>
      <c r="F66" s="19">
        <f t="shared" si="2"/>
        <v>0</v>
      </c>
    </row>
    <row r="67" spans="1:6" ht="25.5">
      <c r="A67" s="4" t="s">
        <v>93</v>
      </c>
      <c r="B67" s="5" t="s">
        <v>94</v>
      </c>
      <c r="C67" s="18">
        <v>100000</v>
      </c>
      <c r="D67" s="18">
        <v>55000</v>
      </c>
      <c r="E67" s="18">
        <v>16000</v>
      </c>
      <c r="F67" s="19">
        <f t="shared" si="2"/>
        <v>29.09090909090909</v>
      </c>
    </row>
    <row r="68" spans="1:6" ht="25.5">
      <c r="A68" s="4" t="s">
        <v>95</v>
      </c>
      <c r="B68" s="5" t="s">
        <v>96</v>
      </c>
      <c r="C68" s="18">
        <v>8818849</v>
      </c>
      <c r="D68" s="18">
        <v>5035755</v>
      </c>
      <c r="E68" s="18">
        <v>3794449</v>
      </c>
      <c r="F68" s="19">
        <f t="shared" si="2"/>
        <v>75.350151069700573</v>
      </c>
    </row>
    <row r="69" spans="1:6" ht="38.25">
      <c r="A69" s="4" t="s">
        <v>97</v>
      </c>
      <c r="B69" s="5" t="s">
        <v>98</v>
      </c>
      <c r="C69" s="18">
        <v>80000</v>
      </c>
      <c r="D69" s="18">
        <v>80000</v>
      </c>
      <c r="E69" s="18">
        <v>0</v>
      </c>
      <c r="F69" s="19">
        <f t="shared" si="2"/>
        <v>0</v>
      </c>
    </row>
    <row r="70" spans="1:6" ht="25.5">
      <c r="A70" s="4" t="s">
        <v>99</v>
      </c>
      <c r="B70" s="5" t="s">
        <v>100</v>
      </c>
      <c r="C70" s="18">
        <v>2850000</v>
      </c>
      <c r="D70" s="18">
        <v>2003520</v>
      </c>
      <c r="E70" s="18">
        <v>729095</v>
      </c>
      <c r="F70" s="19">
        <f t="shared" si="2"/>
        <v>36.390702363839644</v>
      </c>
    </row>
    <row r="71" spans="1:6">
      <c r="A71" s="15">
        <v>5063</v>
      </c>
      <c r="B71" s="5" t="s">
        <v>152</v>
      </c>
      <c r="C71" s="18">
        <v>168000</v>
      </c>
      <c r="D71" s="18">
        <v>23950</v>
      </c>
      <c r="E71" s="18">
        <v>4515</v>
      </c>
      <c r="F71" s="19">
        <f t="shared" si="2"/>
        <v>18.851774530271399</v>
      </c>
    </row>
    <row r="72" spans="1:6">
      <c r="A72" s="2" t="s">
        <v>101</v>
      </c>
      <c r="B72" s="3" t="s">
        <v>102</v>
      </c>
      <c r="C72" s="16">
        <f>SUM(C73:C75)</f>
        <v>65489457</v>
      </c>
      <c r="D72" s="16">
        <f>SUM(D73:D75)</f>
        <v>30512606</v>
      </c>
      <c r="E72" s="16">
        <f>SUM(E73:E75)</f>
        <v>24702959</v>
      </c>
      <c r="F72" s="17">
        <f t="shared" si="2"/>
        <v>80.959846563089371</v>
      </c>
    </row>
    <row r="73" spans="1:6" ht="38.25">
      <c r="A73" s="4" t="s">
        <v>37</v>
      </c>
      <c r="B73" s="5" t="s">
        <v>38</v>
      </c>
      <c r="C73" s="18">
        <v>4268739</v>
      </c>
      <c r="D73" s="18">
        <v>2183808</v>
      </c>
      <c r="E73" s="18">
        <v>1904156</v>
      </c>
      <c r="F73" s="19">
        <f t="shared" si="2"/>
        <v>87.194295469198764</v>
      </c>
    </row>
    <row r="74" spans="1:6">
      <c r="A74" s="4" t="s">
        <v>103</v>
      </c>
      <c r="B74" s="5" t="s">
        <v>104</v>
      </c>
      <c r="C74" s="18">
        <v>61095718</v>
      </c>
      <c r="D74" s="18">
        <v>28268798</v>
      </c>
      <c r="E74" s="18">
        <v>22798803</v>
      </c>
      <c r="F74" s="19">
        <f t="shared" si="2"/>
        <v>80.650061597949801</v>
      </c>
    </row>
    <row r="75" spans="1:6" ht="25.5">
      <c r="A75" s="4" t="s">
        <v>11</v>
      </c>
      <c r="B75" s="5" t="s">
        <v>12</v>
      </c>
      <c r="C75" s="18">
        <v>125000</v>
      </c>
      <c r="D75" s="18">
        <v>60000</v>
      </c>
      <c r="E75" s="18">
        <v>0</v>
      </c>
      <c r="F75" s="19">
        <f t="shared" si="2"/>
        <v>0</v>
      </c>
    </row>
    <row r="76" spans="1:6">
      <c r="A76" s="2" t="s">
        <v>105</v>
      </c>
      <c r="B76" s="3" t="s">
        <v>106</v>
      </c>
      <c r="C76" s="16">
        <f>SUM(C77:C80)</f>
        <v>5518794</v>
      </c>
      <c r="D76" s="16">
        <f>SUM(D77:D80)</f>
        <v>2563332</v>
      </c>
      <c r="E76" s="16">
        <f>SUM(E77:E80)</f>
        <v>1821592</v>
      </c>
      <c r="F76" s="17">
        <f t="shared" si="2"/>
        <v>71.063443986186726</v>
      </c>
    </row>
    <row r="77" spans="1:6" ht="38.25">
      <c r="A77" s="4" t="s">
        <v>37</v>
      </c>
      <c r="B77" s="5" t="s">
        <v>38</v>
      </c>
      <c r="C77" s="18">
        <v>3952150</v>
      </c>
      <c r="D77" s="18">
        <v>2147745</v>
      </c>
      <c r="E77" s="18">
        <v>1813145</v>
      </c>
      <c r="F77" s="19">
        <f t="shared" si="2"/>
        <v>84.420869330390715</v>
      </c>
    </row>
    <row r="78" spans="1:6">
      <c r="A78" s="4" t="s">
        <v>107</v>
      </c>
      <c r="B78" s="5" t="s">
        <v>108</v>
      </c>
      <c r="C78" s="18">
        <v>1250644</v>
      </c>
      <c r="D78" s="18">
        <v>99587</v>
      </c>
      <c r="E78" s="18">
        <v>8447</v>
      </c>
      <c r="F78" s="19">
        <f t="shared" si="2"/>
        <v>8.4820307871509328</v>
      </c>
    </row>
    <row r="79" spans="1:6">
      <c r="A79" s="4" t="s">
        <v>109</v>
      </c>
      <c r="B79" s="5" t="s">
        <v>110</v>
      </c>
      <c r="C79" s="18">
        <v>65000</v>
      </c>
      <c r="D79" s="18">
        <v>65000</v>
      </c>
      <c r="E79" s="18">
        <v>0</v>
      </c>
      <c r="F79" s="19">
        <f t="shared" si="2"/>
        <v>0</v>
      </c>
    </row>
    <row r="80" spans="1:6" ht="25.5">
      <c r="A80" s="15">
        <v>9770</v>
      </c>
      <c r="B80" s="5" t="s">
        <v>153</v>
      </c>
      <c r="C80" s="18">
        <v>251000</v>
      </c>
      <c r="D80" s="18">
        <v>251000</v>
      </c>
      <c r="E80" s="18"/>
      <c r="F80" s="19"/>
    </row>
    <row r="81" spans="1:6">
      <c r="A81" s="2" t="s">
        <v>111</v>
      </c>
      <c r="B81" s="3" t="s">
        <v>112</v>
      </c>
      <c r="C81" s="16">
        <f>C13+C34+C44+C55+C63+C72+C76</f>
        <v>526679392</v>
      </c>
      <c r="D81" s="16">
        <f>D13+D34+D44+D55+D63+D72+D76</f>
        <v>299893765</v>
      </c>
      <c r="E81" s="16">
        <f>E13+E34+E44+E55+E63+E72+E76</f>
        <v>252274369.91999999</v>
      </c>
      <c r="F81" s="17">
        <f t="shared" si="2"/>
        <v>84.121245375008044</v>
      </c>
    </row>
    <row r="82" spans="1:6">
      <c r="A82" s="27" t="s">
        <v>137</v>
      </c>
      <c r="B82" s="27"/>
      <c r="C82" s="27"/>
      <c r="D82" s="27"/>
      <c r="E82" s="27"/>
      <c r="F82" s="27"/>
    </row>
    <row r="83" spans="1:6" ht="8.25" customHeight="1">
      <c r="A83" s="27"/>
      <c r="B83" s="27"/>
      <c r="C83" s="27"/>
      <c r="D83" s="27"/>
      <c r="E83" s="27"/>
      <c r="F83" s="27"/>
    </row>
    <row r="84" spans="1:6" hidden="1">
      <c r="A84" s="27"/>
      <c r="B84" s="27"/>
      <c r="C84" s="27"/>
      <c r="D84" s="27"/>
      <c r="E84" s="27"/>
      <c r="F84" s="27"/>
    </row>
    <row r="85" spans="1:6">
      <c r="A85" s="2" t="s">
        <v>1</v>
      </c>
      <c r="B85" s="3" t="s">
        <v>2</v>
      </c>
      <c r="C85" s="16">
        <f>SUM(C86:C98)</f>
        <v>38916199.510000005</v>
      </c>
      <c r="D85" s="16">
        <f>SUM(D86:D98)</f>
        <v>26860377.509999998</v>
      </c>
      <c r="E85" s="16">
        <f>SUM(E86:E98)</f>
        <v>11042854.890000001</v>
      </c>
      <c r="F85" s="17">
        <v>41.905648584292912</v>
      </c>
    </row>
    <row r="86" spans="1:6" ht="51">
      <c r="A86" s="4" t="s">
        <v>3</v>
      </c>
      <c r="B86" s="5" t="s">
        <v>4</v>
      </c>
      <c r="C86" s="18">
        <v>12626902</v>
      </c>
      <c r="D86" s="18">
        <v>10335713</v>
      </c>
      <c r="E86" s="18">
        <v>5253676</v>
      </c>
      <c r="F86" s="19">
        <f>E86/D86*100</f>
        <v>50.830320075644522</v>
      </c>
    </row>
    <row r="87" spans="1:6">
      <c r="A87" s="4" t="s">
        <v>5</v>
      </c>
      <c r="B87" s="5" t="s">
        <v>6</v>
      </c>
      <c r="C87" s="18">
        <v>4030320</v>
      </c>
      <c r="D87" s="18">
        <v>3330941</v>
      </c>
      <c r="E87" s="18">
        <v>2219738.5</v>
      </c>
      <c r="F87" s="19">
        <f t="shared" ref="F87:F125" si="3">E87/D87*100</f>
        <v>66.639982515451337</v>
      </c>
    </row>
    <row r="88" spans="1:6">
      <c r="A88" s="15">
        <v>2020</v>
      </c>
      <c r="B88" s="5" t="s">
        <v>149</v>
      </c>
      <c r="C88" s="18"/>
      <c r="D88" s="18"/>
      <c r="E88" s="18">
        <v>1449526</v>
      </c>
      <c r="F88" s="19"/>
    </row>
    <row r="89" spans="1:6">
      <c r="A89" s="4" t="s">
        <v>113</v>
      </c>
      <c r="B89" s="5" t="s">
        <v>114</v>
      </c>
      <c r="C89" s="18">
        <v>3651681</v>
      </c>
      <c r="D89" s="18">
        <v>2617913</v>
      </c>
      <c r="E89" s="18">
        <v>127508</v>
      </c>
      <c r="F89" s="19">
        <f t="shared" si="3"/>
        <v>4.8705973040356954</v>
      </c>
    </row>
    <row r="90" spans="1:6">
      <c r="A90" s="4" t="s">
        <v>13</v>
      </c>
      <c r="B90" s="5" t="s">
        <v>14</v>
      </c>
      <c r="C90" s="18">
        <v>50750.51</v>
      </c>
      <c r="D90" s="18">
        <v>50750.51</v>
      </c>
      <c r="E90" s="18">
        <v>0</v>
      </c>
      <c r="F90" s="19">
        <f t="shared" si="3"/>
        <v>0</v>
      </c>
    </row>
    <row r="91" spans="1:6">
      <c r="A91" s="4" t="s">
        <v>115</v>
      </c>
      <c r="B91" s="5" t="s">
        <v>116</v>
      </c>
      <c r="C91" s="18">
        <v>5143089</v>
      </c>
      <c r="D91" s="18">
        <v>4143089</v>
      </c>
      <c r="E91" s="18">
        <v>649118</v>
      </c>
      <c r="F91" s="19">
        <f t="shared" si="3"/>
        <v>15.667488678133633</v>
      </c>
    </row>
    <row r="92" spans="1:6">
      <c r="A92" s="4" t="s">
        <v>117</v>
      </c>
      <c r="B92" s="5" t="s">
        <v>118</v>
      </c>
      <c r="C92" s="18">
        <v>800000</v>
      </c>
      <c r="D92" s="18">
        <v>300000</v>
      </c>
      <c r="E92" s="18">
        <v>0</v>
      </c>
      <c r="F92" s="19">
        <f t="shared" si="3"/>
        <v>0</v>
      </c>
    </row>
    <row r="93" spans="1:6" ht="25.5">
      <c r="A93" s="4" t="s">
        <v>119</v>
      </c>
      <c r="B93" s="5" t="s">
        <v>120</v>
      </c>
      <c r="C93" s="18">
        <v>5600382</v>
      </c>
      <c r="D93" s="18">
        <v>1386743</v>
      </c>
      <c r="E93" s="18">
        <v>0</v>
      </c>
      <c r="F93" s="19">
        <f t="shared" si="3"/>
        <v>0</v>
      </c>
    </row>
    <row r="94" spans="1:6" ht="25.5">
      <c r="A94" s="4" t="s">
        <v>121</v>
      </c>
      <c r="B94" s="5" t="s">
        <v>122</v>
      </c>
      <c r="C94" s="18">
        <v>3432869</v>
      </c>
      <c r="D94" s="18">
        <v>2432869</v>
      </c>
      <c r="E94" s="18">
        <v>0</v>
      </c>
      <c r="F94" s="19">
        <f t="shared" si="3"/>
        <v>0</v>
      </c>
    </row>
    <row r="95" spans="1:6" ht="25.5">
      <c r="A95" s="4" t="s">
        <v>123</v>
      </c>
      <c r="B95" s="5" t="s">
        <v>124</v>
      </c>
      <c r="C95" s="18">
        <v>793288</v>
      </c>
      <c r="D95" s="18">
        <v>759988</v>
      </c>
      <c r="E95" s="18">
        <v>324288.39</v>
      </c>
      <c r="F95" s="19">
        <f t="shared" si="3"/>
        <v>42.670198739980108</v>
      </c>
    </row>
    <row r="96" spans="1:6" ht="38.25">
      <c r="A96" s="4" t="s">
        <v>125</v>
      </c>
      <c r="B96" s="5" t="s">
        <v>126</v>
      </c>
      <c r="C96" s="18">
        <v>1000000</v>
      </c>
      <c r="D96" s="18">
        <v>1000000</v>
      </c>
      <c r="E96" s="18">
        <v>999000</v>
      </c>
      <c r="F96" s="19">
        <f t="shared" si="3"/>
        <v>99.9</v>
      </c>
    </row>
    <row r="97" spans="1:6" ht="25.5">
      <c r="A97" s="4" t="s">
        <v>127</v>
      </c>
      <c r="B97" s="5" t="s">
        <v>128</v>
      </c>
      <c r="C97" s="18">
        <v>1367970</v>
      </c>
      <c r="D97" s="18">
        <v>208623</v>
      </c>
      <c r="E97" s="18">
        <v>0</v>
      </c>
      <c r="F97" s="19">
        <f t="shared" si="3"/>
        <v>0</v>
      </c>
    </row>
    <row r="98" spans="1:6" ht="63.75">
      <c r="A98" s="4" t="s">
        <v>129</v>
      </c>
      <c r="B98" s="5" t="s">
        <v>130</v>
      </c>
      <c r="C98" s="18">
        <v>418948</v>
      </c>
      <c r="D98" s="18">
        <v>293748</v>
      </c>
      <c r="E98" s="18">
        <v>20000</v>
      </c>
      <c r="F98" s="19">
        <f t="shared" si="3"/>
        <v>6.8085569944306004</v>
      </c>
    </row>
    <row r="99" spans="1:6">
      <c r="A99" s="2" t="s">
        <v>35</v>
      </c>
      <c r="B99" s="3" t="s">
        <v>36</v>
      </c>
      <c r="C99" s="16">
        <f>SUM(C100:C103)</f>
        <v>20058868</v>
      </c>
      <c r="D99" s="16">
        <f>SUM(D100:D103)</f>
        <v>13339853</v>
      </c>
      <c r="E99" s="16">
        <f>SUM(E100:E103)</f>
        <v>5289320</v>
      </c>
      <c r="F99" s="17">
        <f>E99/D99*100</f>
        <v>39.650511890948124</v>
      </c>
    </row>
    <row r="100" spans="1:6" ht="38.25">
      <c r="A100" s="4" t="s">
        <v>37</v>
      </c>
      <c r="B100" s="5" t="s">
        <v>38</v>
      </c>
      <c r="C100" s="18">
        <v>199000</v>
      </c>
      <c r="D100" s="18">
        <v>199000</v>
      </c>
      <c r="E100" s="18">
        <v>0</v>
      </c>
      <c r="F100" s="19">
        <f t="shared" si="3"/>
        <v>0</v>
      </c>
    </row>
    <row r="101" spans="1:6">
      <c r="A101" s="4" t="s">
        <v>39</v>
      </c>
      <c r="B101" s="5" t="s">
        <v>40</v>
      </c>
      <c r="C101" s="18">
        <v>7163699</v>
      </c>
      <c r="D101" s="18">
        <v>4367060</v>
      </c>
      <c r="E101" s="18">
        <v>2161325</v>
      </c>
      <c r="F101" s="19">
        <f t="shared" si="3"/>
        <v>49.491534350340963</v>
      </c>
    </row>
    <row r="102" spans="1:6" ht="38.25">
      <c r="A102" s="4" t="s">
        <v>41</v>
      </c>
      <c r="B102" s="5" t="s">
        <v>42</v>
      </c>
      <c r="C102" s="18">
        <v>12081226</v>
      </c>
      <c r="D102" s="18">
        <v>8416321</v>
      </c>
      <c r="E102" s="18">
        <v>2974129</v>
      </c>
      <c r="F102" s="19">
        <f t="shared" si="3"/>
        <v>35.337637430891718</v>
      </c>
    </row>
    <row r="103" spans="1:6" ht="25.5">
      <c r="A103" s="4" t="s">
        <v>43</v>
      </c>
      <c r="B103" s="5" t="s">
        <v>44</v>
      </c>
      <c r="C103" s="18">
        <v>614943</v>
      </c>
      <c r="D103" s="18">
        <v>357472</v>
      </c>
      <c r="E103" s="18">
        <v>153866</v>
      </c>
      <c r="F103" s="19">
        <f t="shared" si="3"/>
        <v>43.042811744696088</v>
      </c>
    </row>
    <row r="104" spans="1:6">
      <c r="A104" s="2" t="s">
        <v>55</v>
      </c>
      <c r="B104" s="3" t="s">
        <v>56</v>
      </c>
      <c r="C104" s="16">
        <f>SUM(C105:C106)</f>
        <v>457300</v>
      </c>
      <c r="D104" s="16">
        <f>SUM(D105:D106)</f>
        <v>401300</v>
      </c>
      <c r="E104" s="16">
        <f>SUM(E105:E106)</f>
        <v>141992</v>
      </c>
      <c r="F104" s="20">
        <f>E104/D104*100</f>
        <v>35.383005232992772</v>
      </c>
    </row>
    <row r="105" spans="1:6" ht="38.25">
      <c r="A105" s="4" t="s">
        <v>37</v>
      </c>
      <c r="B105" s="5" t="s">
        <v>38</v>
      </c>
      <c r="C105" s="18">
        <v>150000</v>
      </c>
      <c r="D105" s="18">
        <v>100000</v>
      </c>
      <c r="E105" s="18">
        <v>40400</v>
      </c>
      <c r="F105" s="19">
        <f t="shared" si="3"/>
        <v>40.400000000000006</v>
      </c>
    </row>
    <row r="106" spans="1:6" ht="25.5">
      <c r="A106" s="4" t="s">
        <v>67</v>
      </c>
      <c r="B106" s="5" t="s">
        <v>68</v>
      </c>
      <c r="C106" s="18">
        <v>307300</v>
      </c>
      <c r="D106" s="18">
        <v>301300</v>
      </c>
      <c r="E106" s="18">
        <v>101592</v>
      </c>
      <c r="F106" s="19">
        <f t="shared" si="3"/>
        <v>33.717889147029538</v>
      </c>
    </row>
    <row r="107" spans="1:6">
      <c r="A107" s="2" t="s">
        <v>73</v>
      </c>
      <c r="B107" s="3" t="s">
        <v>74</v>
      </c>
      <c r="C107" s="16">
        <f>SUM(C108:C112)</f>
        <v>3751750</v>
      </c>
      <c r="D107" s="16">
        <f>SUM(D108:D112)</f>
        <v>1456750</v>
      </c>
      <c r="E107" s="16">
        <f>SUM(E108:E112)</f>
        <v>914278</v>
      </c>
      <c r="F107" s="20">
        <f>E107/D107*100</f>
        <v>62.761489617298786</v>
      </c>
    </row>
    <row r="108" spans="1:6">
      <c r="A108" s="4" t="s">
        <v>75</v>
      </c>
      <c r="B108" s="5" t="s">
        <v>76</v>
      </c>
      <c r="C108" s="18">
        <v>2192150</v>
      </c>
      <c r="D108" s="18">
        <v>664650</v>
      </c>
      <c r="E108" s="18">
        <v>464520</v>
      </c>
      <c r="F108" s="19">
        <f t="shared" si="3"/>
        <v>69.889415481832543</v>
      </c>
    </row>
    <row r="109" spans="1:6">
      <c r="A109" s="4" t="s">
        <v>77</v>
      </c>
      <c r="B109" s="5" t="s">
        <v>78</v>
      </c>
      <c r="C109" s="18">
        <v>135000</v>
      </c>
      <c r="D109" s="18">
        <v>117500</v>
      </c>
      <c r="E109" s="18">
        <v>141328</v>
      </c>
      <c r="F109" s="19">
        <f t="shared" si="3"/>
        <v>120.27914893617022</v>
      </c>
    </row>
    <row r="110" spans="1:6">
      <c r="A110" s="4" t="s">
        <v>79</v>
      </c>
      <c r="B110" s="5" t="s">
        <v>80</v>
      </c>
      <c r="C110" s="18">
        <v>22000</v>
      </c>
      <c r="D110" s="18">
        <v>11000</v>
      </c>
      <c r="E110" s="18">
        <v>2000</v>
      </c>
      <c r="F110" s="19">
        <f t="shared" si="3"/>
        <v>18.181818181818183</v>
      </c>
    </row>
    <row r="111" spans="1:6" ht="25.5">
      <c r="A111" s="4" t="s">
        <v>81</v>
      </c>
      <c r="B111" s="5" t="s">
        <v>82</v>
      </c>
      <c r="C111" s="18">
        <v>1202600</v>
      </c>
      <c r="D111" s="18">
        <v>463600</v>
      </c>
      <c r="E111" s="18">
        <v>106430</v>
      </c>
      <c r="F111" s="19">
        <f t="shared" si="3"/>
        <v>22.957290767903366</v>
      </c>
    </row>
    <row r="112" spans="1:6">
      <c r="A112" s="4" t="s">
        <v>85</v>
      </c>
      <c r="B112" s="5" t="s">
        <v>86</v>
      </c>
      <c r="C112" s="18">
        <v>200000</v>
      </c>
      <c r="D112" s="18">
        <v>200000</v>
      </c>
      <c r="E112" s="18">
        <v>200000</v>
      </c>
      <c r="F112" s="19">
        <f t="shared" si="3"/>
        <v>100</v>
      </c>
    </row>
    <row r="113" spans="1:6">
      <c r="A113" s="2" t="s">
        <v>87</v>
      </c>
      <c r="B113" s="3" t="s">
        <v>88</v>
      </c>
      <c r="C113" s="16">
        <f>C114</f>
        <v>2842925</v>
      </c>
      <c r="D113" s="16">
        <f>D114</f>
        <v>2131825</v>
      </c>
      <c r="E113" s="16">
        <f>E114</f>
        <v>1621968</v>
      </c>
      <c r="F113" s="20">
        <f>E113/D113*100</f>
        <v>76.083543442824805</v>
      </c>
    </row>
    <row r="114" spans="1:6" ht="25.5">
      <c r="A114" s="4" t="s">
        <v>95</v>
      </c>
      <c r="B114" s="5" t="s">
        <v>96</v>
      </c>
      <c r="C114" s="18">
        <v>2842925</v>
      </c>
      <c r="D114" s="18">
        <v>2131825</v>
      </c>
      <c r="E114" s="18">
        <v>1621968</v>
      </c>
      <c r="F114" s="19">
        <f t="shared" si="3"/>
        <v>76.083543442824805</v>
      </c>
    </row>
    <row r="115" spans="1:6">
      <c r="A115" s="2" t="s">
        <v>101</v>
      </c>
      <c r="B115" s="3" t="s">
        <v>102</v>
      </c>
      <c r="C115" s="16">
        <f>SUM(C116:C122)</f>
        <v>61054631.579999998</v>
      </c>
      <c r="D115" s="16">
        <f>SUM(D116:D122)</f>
        <v>35503766</v>
      </c>
      <c r="E115" s="16">
        <f>SUM(E116:E122)</f>
        <v>18384959</v>
      </c>
      <c r="F115" s="20">
        <f>E115/D115*100</f>
        <v>51.783123514277328</v>
      </c>
    </row>
    <row r="116" spans="1:6" ht="38.25">
      <c r="A116" s="4" t="s">
        <v>37</v>
      </c>
      <c r="B116" s="5" t="s">
        <v>38</v>
      </c>
      <c r="C116" s="18">
        <v>198000</v>
      </c>
      <c r="D116" s="18">
        <v>198000</v>
      </c>
      <c r="E116" s="18">
        <v>65578</v>
      </c>
      <c r="F116" s="19">
        <f t="shared" si="3"/>
        <v>33.120202020202022</v>
      </c>
    </row>
    <row r="117" spans="1:6">
      <c r="A117" s="4" t="s">
        <v>103</v>
      </c>
      <c r="B117" s="5" t="s">
        <v>104</v>
      </c>
      <c r="C117" s="18">
        <v>52500913</v>
      </c>
      <c r="D117" s="18">
        <v>28222715</v>
      </c>
      <c r="E117" s="18">
        <v>15755991</v>
      </c>
      <c r="F117" s="19">
        <f t="shared" si="3"/>
        <v>55.827339786409638</v>
      </c>
    </row>
    <row r="118" spans="1:6">
      <c r="A118" s="4" t="s">
        <v>117</v>
      </c>
      <c r="B118" s="5" t="s">
        <v>118</v>
      </c>
      <c r="C118" s="18">
        <v>69875</v>
      </c>
      <c r="D118" s="18">
        <v>69875</v>
      </c>
      <c r="E118" s="18">
        <v>0</v>
      </c>
      <c r="F118" s="19"/>
    </row>
    <row r="119" spans="1:6" ht="25.5">
      <c r="A119" s="4" t="s">
        <v>127</v>
      </c>
      <c r="B119" s="5" t="s">
        <v>128</v>
      </c>
      <c r="C119" s="18">
        <v>1890000</v>
      </c>
      <c r="D119" s="18">
        <v>1149533</v>
      </c>
      <c r="E119" s="18">
        <v>832530</v>
      </c>
      <c r="F119" s="19">
        <f t="shared" si="3"/>
        <v>72.423323210381952</v>
      </c>
    </row>
    <row r="120" spans="1:6">
      <c r="A120" s="4" t="s">
        <v>131</v>
      </c>
      <c r="B120" s="5" t="s">
        <v>132</v>
      </c>
      <c r="C120" s="18">
        <v>2041500</v>
      </c>
      <c r="D120" s="18">
        <v>1683144</v>
      </c>
      <c r="E120" s="18">
        <v>755301</v>
      </c>
      <c r="F120" s="19">
        <f t="shared" si="3"/>
        <v>44.874413597410559</v>
      </c>
    </row>
    <row r="121" spans="1:6" ht="63.75">
      <c r="A121" s="4" t="s">
        <v>129</v>
      </c>
      <c r="B121" s="5" t="s">
        <v>130</v>
      </c>
      <c r="C121" s="18">
        <v>150000</v>
      </c>
      <c r="D121" s="18">
        <v>67155</v>
      </c>
      <c r="E121" s="18">
        <v>48540</v>
      </c>
      <c r="F121" s="19">
        <f t="shared" si="3"/>
        <v>72.280545007817736</v>
      </c>
    </row>
    <row r="122" spans="1:6">
      <c r="A122" s="4" t="s">
        <v>133</v>
      </c>
      <c r="B122" s="5" t="s">
        <v>134</v>
      </c>
      <c r="C122" s="18">
        <v>4204343.58</v>
      </c>
      <c r="D122" s="18">
        <v>4113344</v>
      </c>
      <c r="E122" s="18">
        <v>927019</v>
      </c>
      <c r="F122" s="19">
        <f t="shared" si="3"/>
        <v>22.536870244744907</v>
      </c>
    </row>
    <row r="123" spans="1:6">
      <c r="A123" s="2" t="s">
        <v>105</v>
      </c>
      <c r="B123" s="3" t="s">
        <v>106</v>
      </c>
      <c r="C123" s="16">
        <f>SUM(C124:C125)</f>
        <v>1347800</v>
      </c>
      <c r="D123" s="16">
        <f>SUM(D124:D125)</f>
        <v>897800</v>
      </c>
      <c r="E123" s="16">
        <f>SUM(E124:E125)</f>
        <v>0</v>
      </c>
      <c r="F123" s="20">
        <f>E123/D123*100</f>
        <v>0</v>
      </c>
    </row>
    <row r="124" spans="1:6" ht="38.25">
      <c r="A124" s="4" t="s">
        <v>37</v>
      </c>
      <c r="B124" s="5" t="s">
        <v>38</v>
      </c>
      <c r="C124" s="18">
        <v>40000</v>
      </c>
      <c r="D124" s="18">
        <v>40000</v>
      </c>
      <c r="E124" s="18">
        <v>0</v>
      </c>
      <c r="F124" s="19">
        <f t="shared" si="3"/>
        <v>0</v>
      </c>
    </row>
    <row r="125" spans="1:6">
      <c r="A125" s="4" t="s">
        <v>135</v>
      </c>
      <c r="B125" s="5" t="s">
        <v>136</v>
      </c>
      <c r="C125" s="18">
        <v>1307800</v>
      </c>
      <c r="D125" s="18">
        <v>857800</v>
      </c>
      <c r="E125" s="18">
        <v>0</v>
      </c>
      <c r="F125" s="19">
        <f t="shared" si="3"/>
        <v>0</v>
      </c>
    </row>
    <row r="126" spans="1:6">
      <c r="A126" s="2" t="s">
        <v>111</v>
      </c>
      <c r="B126" s="3" t="s">
        <v>112</v>
      </c>
      <c r="C126" s="16">
        <f>C85+C99+C104+C107+C113+C115+C123</f>
        <v>128429474.09</v>
      </c>
      <c r="D126" s="16">
        <f>D85+D99+D104+D107+D113+D115+D123</f>
        <v>80591671.50999999</v>
      </c>
      <c r="E126" s="16">
        <f>E85+E99+E104+E107+E113+E115+E123</f>
        <v>37395371.890000001</v>
      </c>
      <c r="F126" s="20">
        <f>E126/D126*100</f>
        <v>46.401037711892975</v>
      </c>
    </row>
    <row r="132" spans="1:6" ht="15.75">
      <c r="A132" s="22" t="s">
        <v>157</v>
      </c>
      <c r="B132" s="22"/>
      <c r="C132" s="22"/>
      <c r="D132" s="22"/>
      <c r="E132" s="22"/>
      <c r="F132" s="22"/>
    </row>
  </sheetData>
  <mergeCells count="10">
    <mergeCell ref="A132:F132"/>
    <mergeCell ref="E1:F1"/>
    <mergeCell ref="E4:F4"/>
    <mergeCell ref="A6:F6"/>
    <mergeCell ref="A7:F7"/>
    <mergeCell ref="A9:E9"/>
    <mergeCell ref="A82:F84"/>
    <mergeCell ref="A12:F12"/>
    <mergeCell ref="A8:F8"/>
    <mergeCell ref="E3:F3"/>
  </mergeCells>
  <phoneticPr fontId="7" type="noConversion"/>
  <pageMargins left="0.32" right="0.33" top="0.39370078740157499" bottom="0.39370078740157499" header="0" footer="0"/>
  <pageSetup paperSize="9" scale="88" fitToHeight="500" orientation="portrait" r:id="rId1"/>
  <rowBreaks count="2" manualBreakCount="2">
    <brk id="71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Drukarky</cp:lastModifiedBy>
  <cp:lastPrinted>2020-07-02T08:58:01Z</cp:lastPrinted>
  <dcterms:created xsi:type="dcterms:W3CDTF">2020-04-14T10:08:43Z</dcterms:created>
  <dcterms:modified xsi:type="dcterms:W3CDTF">2020-07-29T05:23:38Z</dcterms:modified>
</cp:coreProperties>
</file>