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1-4" sheetId="1" r:id="rId1"/>
    <sheet name="5-9" sheetId="2" r:id="rId2"/>
    <sheet name="10-12" sheetId="3" r:id="rId3"/>
    <sheet name="Садки" sheetId="6" r:id="rId4"/>
    <sheet name="Позашкілля" sheetId="7" r:id="rId5"/>
  </sheets>
  <calcPr calcId="145621"/>
</workbook>
</file>

<file path=xl/calcChain.xml><?xml version="1.0" encoding="utf-8"?>
<calcChain xmlns="http://schemas.openxmlformats.org/spreadsheetml/2006/main">
  <c r="S33" i="6" l="1"/>
  <c r="R33" i="6"/>
  <c r="Q33" i="6"/>
  <c r="P33" i="6"/>
  <c r="O33" i="6"/>
  <c r="N33" i="6"/>
  <c r="M33" i="6"/>
  <c r="L33" i="6"/>
  <c r="N18" i="7"/>
  <c r="M18" i="7"/>
  <c r="C18" i="7"/>
  <c r="D18" i="7"/>
  <c r="E18" i="7"/>
  <c r="G18" i="7"/>
  <c r="F18" i="7"/>
  <c r="H18" i="7"/>
  <c r="I18" i="7"/>
  <c r="K18" i="7"/>
  <c r="J18" i="7"/>
  <c r="L18" i="7"/>
  <c r="I33" i="6"/>
  <c r="H33" i="6"/>
  <c r="C33" i="6"/>
  <c r="B33" i="6"/>
  <c r="AB33" i="6"/>
  <c r="AA33" i="6"/>
  <c r="Z33" i="6"/>
  <c r="Y33" i="6"/>
  <c r="X33" i="6"/>
  <c r="W33" i="6"/>
  <c r="V33" i="6"/>
  <c r="T33" i="6"/>
  <c r="K33" i="6"/>
  <c r="J33" i="6"/>
  <c r="E33" i="6"/>
  <c r="D33" i="6"/>
  <c r="S32" i="3"/>
  <c r="C32" i="3"/>
  <c r="D32" i="3"/>
  <c r="E32" i="3"/>
  <c r="F32" i="3"/>
  <c r="G32" i="3"/>
  <c r="H32" i="3"/>
  <c r="I32" i="3"/>
  <c r="J32" i="3"/>
  <c r="K32" i="3"/>
  <c r="L32" i="3"/>
  <c r="M32" i="3"/>
  <c r="N32" i="3"/>
  <c r="B32" i="3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B30" i="2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B30" i="1"/>
  <c r="P30" i="3"/>
  <c r="W30" i="3" s="1"/>
  <c r="O30" i="3"/>
  <c r="P29" i="3"/>
  <c r="W29" i="3"/>
  <c r="O29" i="3"/>
  <c r="AF27" i="1"/>
  <c r="AE27" i="1"/>
  <c r="P28" i="3"/>
  <c r="O28" i="3"/>
  <c r="AF26" i="1"/>
  <c r="AE26" i="1"/>
  <c r="P26" i="3"/>
  <c r="W26" i="3" s="1"/>
  <c r="O26" i="3"/>
  <c r="AF24" i="1"/>
  <c r="AE24" i="1"/>
  <c r="P24" i="3"/>
  <c r="W24" i="3"/>
  <c r="O24" i="3"/>
  <c r="P22" i="3"/>
  <c r="W22" i="3" s="1"/>
  <c r="O22" i="3"/>
  <c r="P21" i="3"/>
  <c r="W21" i="3"/>
  <c r="O21" i="3"/>
  <c r="P19" i="3"/>
  <c r="W19" i="3" s="1"/>
  <c r="O19" i="3"/>
  <c r="P18" i="3"/>
  <c r="W18" i="3"/>
  <c r="O18" i="3"/>
  <c r="P17" i="3"/>
  <c r="W17" i="3" s="1"/>
  <c r="O17" i="3"/>
  <c r="P16" i="3"/>
  <c r="W16" i="3"/>
  <c r="O16" i="3"/>
  <c r="P15" i="3"/>
  <c r="W15" i="3" s="1"/>
  <c r="O15" i="3"/>
  <c r="P14" i="3"/>
  <c r="W14" i="3"/>
  <c r="O14" i="3"/>
  <c r="AF14" i="1"/>
  <c r="U16" i="3"/>
  <c r="AE14" i="1"/>
  <c r="U26" i="3"/>
  <c r="U28" i="3"/>
  <c r="W28" i="3"/>
  <c r="U29" i="3"/>
  <c r="O32" i="3"/>
  <c r="P32" i="3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G29" i="2"/>
  <c r="AG28" i="2"/>
  <c r="Q30" i="3"/>
  <c r="AG27" i="2"/>
  <c r="Q29" i="3"/>
  <c r="AG26" i="2"/>
  <c r="Q28" i="3"/>
  <c r="AG25" i="2"/>
  <c r="AG24" i="2"/>
  <c r="Q26" i="3" s="1"/>
  <c r="X26" i="3" s="1"/>
  <c r="AG23" i="2"/>
  <c r="AG22" i="2"/>
  <c r="Q24" i="3"/>
  <c r="AG21" i="2"/>
  <c r="AG20" i="2"/>
  <c r="AG19" i="2"/>
  <c r="AG18" i="2"/>
  <c r="AG17" i="2"/>
  <c r="AG16" i="2"/>
  <c r="AG15" i="2"/>
  <c r="AG14" i="2"/>
  <c r="Q16" i="3" s="1"/>
  <c r="AH13" i="2"/>
  <c r="AG13" i="2"/>
  <c r="AH12" i="2"/>
  <c r="AG12" i="2"/>
  <c r="AF21" i="1"/>
  <c r="AE21" i="1"/>
  <c r="AF20" i="1"/>
  <c r="AE20" i="1"/>
  <c r="AF19" i="1"/>
  <c r="AE19" i="1"/>
  <c r="AF25" i="1"/>
  <c r="AE25" i="1"/>
  <c r="AF23" i="1"/>
  <c r="AE23" i="1"/>
  <c r="AF29" i="1"/>
  <c r="AE29" i="1"/>
  <c r="AF18" i="1"/>
  <c r="AE18" i="1"/>
  <c r="AF17" i="1"/>
  <c r="AE17" i="1"/>
  <c r="AF16" i="1"/>
  <c r="AE16" i="1"/>
  <c r="AF15" i="1"/>
  <c r="AE15" i="1"/>
  <c r="AF13" i="1"/>
  <c r="AE13" i="1"/>
  <c r="AF12" i="1"/>
  <c r="AE12" i="1"/>
  <c r="AE30" i="1"/>
  <c r="V15" i="3"/>
  <c r="U15" i="3"/>
  <c r="U17" i="3"/>
  <c r="U18" i="3"/>
  <c r="U19" i="3"/>
  <c r="U20" i="3"/>
  <c r="U31" i="3"/>
  <c r="U25" i="3"/>
  <c r="U27" i="3"/>
  <c r="U21" i="3"/>
  <c r="U22" i="3"/>
  <c r="U23" i="3"/>
  <c r="V17" i="3"/>
  <c r="V19" i="3"/>
  <c r="V21" i="3"/>
  <c r="V23" i="3"/>
  <c r="V27" i="3"/>
  <c r="R29" i="3"/>
  <c r="V29" i="3"/>
  <c r="V31" i="3"/>
  <c r="AF30" i="1"/>
  <c r="U32" i="3"/>
  <c r="U14" i="3"/>
  <c r="V14" i="3"/>
  <c r="AH30" i="2"/>
  <c r="V32" i="3"/>
  <c r="AG30" i="2"/>
  <c r="R16" i="3"/>
  <c r="X16" i="3" s="1"/>
  <c r="V16" i="3"/>
  <c r="V18" i="3"/>
  <c r="V20" i="3"/>
  <c r="V22" i="3"/>
  <c r="R24" i="3"/>
  <c r="X24" i="3" s="1"/>
  <c r="V24" i="3"/>
  <c r="R26" i="3"/>
  <c r="V26" i="3"/>
  <c r="R28" i="3"/>
  <c r="X28" i="3" s="1"/>
  <c r="V28" i="3"/>
  <c r="R30" i="3"/>
  <c r="X30" i="3"/>
  <c r="V30" i="3"/>
  <c r="W32" i="3"/>
  <c r="X29" i="3"/>
  <c r="Q15" i="3"/>
  <c r="Q18" i="3"/>
  <c r="Q20" i="3"/>
  <c r="Q22" i="3"/>
  <c r="R18" i="3"/>
  <c r="R20" i="3"/>
  <c r="R22" i="3"/>
  <c r="R15" i="3"/>
  <c r="X15" i="3"/>
  <c r="Q17" i="3"/>
  <c r="Q19" i="3"/>
  <c r="Q21" i="3"/>
  <c r="Q23" i="3"/>
  <c r="Q25" i="3"/>
  <c r="Q27" i="3"/>
  <c r="Q31" i="3"/>
  <c r="R17" i="3"/>
  <c r="X17" i="3" s="1"/>
  <c r="R19" i="3"/>
  <c r="R21" i="3"/>
  <c r="X21" i="3"/>
  <c r="R23" i="3"/>
  <c r="R25" i="3"/>
  <c r="X25" i="3" s="1"/>
  <c r="R27" i="3"/>
  <c r="R31" i="3"/>
  <c r="X31" i="3"/>
  <c r="Q14" i="3"/>
  <c r="R14" i="3"/>
  <c r="R32" i="3" s="1"/>
  <c r="X20" i="3"/>
  <c r="X27" i="3"/>
  <c r="X23" i="3"/>
  <c r="X19" i="3"/>
  <c r="X22" i="3"/>
  <c r="X18" i="3"/>
  <c r="X14" i="3"/>
  <c r="Q32" i="3" l="1"/>
  <c r="X32" i="3" s="1"/>
</calcChain>
</file>

<file path=xl/sharedStrings.xml><?xml version="1.0" encoding="utf-8"?>
<sst xmlns="http://schemas.openxmlformats.org/spreadsheetml/2006/main" count="290" uniqueCount="157">
  <si>
    <t>Шепарівцівська гімназія</t>
  </si>
  <si>
    <t>1-А</t>
  </si>
  <si>
    <t>1-Б</t>
  </si>
  <si>
    <t>1-В</t>
  </si>
  <si>
    <t>1-Г</t>
  </si>
  <si>
    <t>1-Д</t>
  </si>
  <si>
    <t>к-сть класів</t>
  </si>
  <si>
    <t>к-сть учнів</t>
  </si>
  <si>
    <t>Товмачицький ліцей</t>
  </si>
  <si>
    <t>Саджавський ліцей</t>
  </si>
  <si>
    <t>Воскресинцівський ліцей</t>
  </si>
  <si>
    <t>Товмачицька вечірня (змінна)школа ІІ-ІІІ ст.</t>
  </si>
  <si>
    <t>2-А</t>
  </si>
  <si>
    <t>2-Б</t>
  </si>
  <si>
    <t>2-В</t>
  </si>
  <si>
    <t>2-Г</t>
  </si>
  <si>
    <t>2-Д</t>
  </si>
  <si>
    <t>2-І</t>
  </si>
  <si>
    <t>3-А</t>
  </si>
  <si>
    <t>3-Б</t>
  </si>
  <si>
    <t>3-Г</t>
  </si>
  <si>
    <t>к-сть  класів</t>
  </si>
  <si>
    <t>4-А</t>
  </si>
  <si>
    <t>4-Б</t>
  </si>
  <si>
    <t>4-В</t>
  </si>
  <si>
    <t>к-сть 1-4 класів</t>
  </si>
  <si>
    <t>к-сть учнів у 1-4 кл.</t>
  </si>
  <si>
    <t>4-Г</t>
  </si>
  <si>
    <t xml:space="preserve">4-Д </t>
  </si>
  <si>
    <t>3-Д</t>
  </si>
  <si>
    <t>5-А</t>
  </si>
  <si>
    <t>5-Б</t>
  </si>
  <si>
    <t>5-В</t>
  </si>
  <si>
    <t>5-Г</t>
  </si>
  <si>
    <t>5-Д</t>
  </si>
  <si>
    <t>6-А</t>
  </si>
  <si>
    <t>6-Б</t>
  </si>
  <si>
    <t>6-В</t>
  </si>
  <si>
    <t>6-Г</t>
  </si>
  <si>
    <t>7-А</t>
  </si>
  <si>
    <t>7-Б</t>
  </si>
  <si>
    <t>7-В</t>
  </si>
  <si>
    <t>7-Г</t>
  </si>
  <si>
    <t>8-А</t>
  </si>
  <si>
    <t>8-Б</t>
  </si>
  <si>
    <t>8-В</t>
  </si>
  <si>
    <t>8-Г</t>
  </si>
  <si>
    <t>9-А</t>
  </si>
  <si>
    <t>9-Б</t>
  </si>
  <si>
    <t>9-В</t>
  </si>
  <si>
    <t>9-Г</t>
  </si>
  <si>
    <t>к-сть 5-9 класів</t>
  </si>
  <si>
    <t>к-сть учнів у 5-9 кл.</t>
  </si>
  <si>
    <t>10-А</t>
  </si>
  <si>
    <t>10-Б</t>
  </si>
  <si>
    <t>10-В</t>
  </si>
  <si>
    <t>11-А</t>
  </si>
  <si>
    <t>11-Б</t>
  </si>
  <si>
    <t>11-В</t>
  </si>
  <si>
    <t>к-сть  10-12 класів</t>
  </si>
  <si>
    <t>к-сть учнів 10-12 класах</t>
  </si>
  <si>
    <t>к-сть 1-12 класів</t>
  </si>
  <si>
    <t>к-сть учнів у 1-12кл.</t>
  </si>
  <si>
    <t>Всього:</t>
  </si>
  <si>
    <t>Додаток 1</t>
  </si>
  <si>
    <t>до рішення виконавчого комітету</t>
  </si>
  <si>
    <t>Керуючий справами виконавчого комітету</t>
  </si>
  <si>
    <t>Т. Кухтар</t>
  </si>
  <si>
    <t>на 2019-2020 навчальний рік</t>
  </si>
  <si>
    <t>Заклади загальної середньої освіти</t>
  </si>
  <si>
    <t xml:space="preserve"> на 2019-2020 навчальний рік</t>
  </si>
  <si>
    <t>Додаток 2</t>
  </si>
  <si>
    <t>Додаток 3</t>
  </si>
  <si>
    <t>Наповнюваність</t>
  </si>
  <si>
    <t>І-ІV</t>
  </si>
  <si>
    <t>V-IX</t>
  </si>
  <si>
    <t>Кількість</t>
  </si>
  <si>
    <t>Тривалість робочого часу</t>
  </si>
  <si>
    <t>10,5 год</t>
  </si>
  <si>
    <t>Цілодобовий</t>
  </si>
  <si>
    <t>груп</t>
  </si>
  <si>
    <t>Дітей</t>
  </si>
  <si>
    <t>до 3 років</t>
  </si>
  <si>
    <t>дітей</t>
  </si>
  <si>
    <t>спец.</t>
  </si>
  <si>
    <t>(списковий склад)</t>
  </si>
  <si>
    <t>Воскресинцівський ЗДО"Світанок"</t>
  </si>
  <si>
    <t>Саджавський ЗДО "Дударик"</t>
  </si>
  <si>
    <t>Товмачицький ЗДО "Теремок"</t>
  </si>
  <si>
    <t>Шепарівцівський ЗДО "Лісовичок"</t>
  </si>
  <si>
    <t>Всього</t>
  </si>
  <si>
    <t>Примітка. Фактична кількість дітей у кожному дошкільному закладі може змінюватися відповідно до потреб батьків.</t>
  </si>
  <si>
    <t>Керуючий справами виконавчого комітету                                                                                                                                    Т. Кухтар</t>
  </si>
  <si>
    <t>№ з/п</t>
  </si>
  <si>
    <t>Назва закладу позашкільної освіти</t>
  </si>
  <si>
    <t>Кількість учнів</t>
  </si>
  <si>
    <t>Всього по закладах</t>
  </si>
  <si>
    <t>Коломийський ліцей №2</t>
  </si>
  <si>
    <t>Коломийський ліцей №3</t>
  </si>
  <si>
    <t>3-В</t>
  </si>
  <si>
    <t>Коломийський ліцей №4 імені Сергія Лисенка</t>
  </si>
  <si>
    <t>Коломийський ліцей №5 імені Т.Г.Шевченка</t>
  </si>
  <si>
    <t>Коломийський ліцей №6 імені Героя України Тараса Сенюка</t>
  </si>
  <si>
    <t>Коломийська гімназія №7</t>
  </si>
  <si>
    <t>Коломийський ліцей №8</t>
  </si>
  <si>
    <t>Коломийський ліцей №9</t>
  </si>
  <si>
    <t>Коломийська гімназія №10</t>
  </si>
  <si>
    <t>Коломийський ліцей імені М.Грушевського</t>
  </si>
  <si>
    <t>Коломийський ліцей №1 імені В.Стефаника</t>
  </si>
  <si>
    <t>ГПД (к-сть ставок)</t>
  </si>
  <si>
    <t>Коломийський ЗДО №2 "Дударик"</t>
  </si>
  <si>
    <t>Коломийський ЗДО №3 "Берізка"</t>
  </si>
  <si>
    <t>Коломийський ЗДО №5 "Барвінок"</t>
  </si>
  <si>
    <t>Коломийський ЗДО №7 "Росинка"</t>
  </si>
  <si>
    <t>Коломийський ЗДО №9 "Веселка"</t>
  </si>
  <si>
    <t>Коломийський ЗДО №11 "Сонечко"</t>
  </si>
  <si>
    <t>Коломийський ЗДО №14 "Світанок"</t>
  </si>
  <si>
    <t>Коломийський ЗДО №16 "Орлятко"</t>
  </si>
  <si>
    <t>Коломийський ЗДО №17 "Калинка"</t>
  </si>
  <si>
    <t>Коломийський ЗДО №18 "Ластівка"</t>
  </si>
  <si>
    <t>Коломийський ЗДО №19 "Ромашка"</t>
  </si>
  <si>
    <t>Коломийський ЗДО №21 "Пролісок"</t>
  </si>
  <si>
    <t>Заклади дошкільної освіти</t>
  </si>
  <si>
    <t>Іванівецький НВК "Загальноосвітня школа І-ІІІ ступенів-дошкільний навчальний заклад"</t>
  </si>
  <si>
    <t>Іванівецький НВК  "Загальноосвітня школа І-ІІІ ступенів-дошкільний навчальний заклад"</t>
  </si>
  <si>
    <t>НВК "Дошкільний навчальний заклад-загальноосвітній навчальний заклад І ступеня №20 "Світлячок"</t>
  </si>
  <si>
    <t>Коломийський будинок дитячої та юнацької творчості</t>
  </si>
  <si>
    <t>Коломийська станція юних туристів</t>
  </si>
  <si>
    <t>Коломийський навчально-виробничий центр творчості учнівської молоді</t>
  </si>
  <si>
    <t>Коломийська музична студія</t>
  </si>
  <si>
    <t>Товмачицька вечірня (змінна) школа ІІ-ІІІ ст.</t>
  </si>
  <si>
    <t>З них інклюзивне навчання у:</t>
  </si>
  <si>
    <t>Напрями позашкільної освіти</t>
  </si>
  <si>
    <t>художньо-естетичний</t>
  </si>
  <si>
    <t xml:space="preserve">військово-патріотичний </t>
  </si>
  <si>
    <t>еколого-натуралістичний</t>
  </si>
  <si>
    <t>науково-технічний</t>
  </si>
  <si>
    <t>кількість груп</t>
  </si>
  <si>
    <t>кількість учнів</t>
  </si>
  <si>
    <t>Кількість гуртків</t>
  </si>
  <si>
    <t>туристсько-краєзнавчий</t>
  </si>
  <si>
    <t>гуманітарний</t>
  </si>
  <si>
    <t xml:space="preserve">ранній вік (2- 3 р) </t>
  </si>
  <si>
    <t>молодший дошкільний вік (3-4 р)</t>
  </si>
  <si>
    <t>середній дошкільний вік (4-5 р)</t>
  </si>
  <si>
    <t>старший дошкільний вік (5-6 р)</t>
  </si>
  <si>
    <t>спеціальні</t>
  </si>
  <si>
    <t>ранній вік (2-3 р)</t>
  </si>
  <si>
    <t>з них: спеціальні та логопедичні</t>
  </si>
  <si>
    <t>перед- шкільний вік (2-6 р)</t>
  </si>
  <si>
    <t>X-XII</t>
  </si>
  <si>
    <t>I-XII</t>
  </si>
  <si>
    <t>Продовження додатка 1</t>
  </si>
  <si>
    <t xml:space="preserve">Планова мережа закладів загальної середньої освіти </t>
  </si>
  <si>
    <t xml:space="preserve">Планова мережа закладів дошкільної освіти </t>
  </si>
  <si>
    <t>Планова мережа закладів позашкільної освіти на 2019-2020 навчальний рік</t>
  </si>
  <si>
    <t>від 28.05.2019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</si>
</sst>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ahoma"/>
      <family val="2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ahoma"/>
      <family val="2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2" fillId="0" borderId="3" xfId="0" applyFont="1" applyBorder="1"/>
    <xf numFmtId="0" fontId="10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Alignment="1"/>
    <xf numFmtId="0" fontId="2" fillId="0" borderId="0" xfId="0" applyFont="1" applyBorder="1"/>
    <xf numFmtId="0" fontId="0" fillId="0" borderId="0" xfId="0" applyBorder="1"/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Alignment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0" fontId="12" fillId="0" borderId="0" xfId="0" applyFont="1" applyFill="1" applyAlignment="1"/>
    <xf numFmtId="0" fontId="14" fillId="0" borderId="0" xfId="0" applyFont="1" applyFill="1" applyAlignment="1">
      <alignment wrapText="1"/>
    </xf>
    <xf numFmtId="0" fontId="11" fillId="0" borderId="0" xfId="0" applyFont="1" applyFill="1"/>
    <xf numFmtId="0" fontId="18" fillId="0" borderId="0" xfId="0" applyFont="1" applyFill="1" applyAlignment="1"/>
    <xf numFmtId="0" fontId="19" fillId="0" borderId="0" xfId="0" applyFont="1" applyFill="1"/>
    <xf numFmtId="0" fontId="11" fillId="0" borderId="0" xfId="0" applyFont="1"/>
    <xf numFmtId="0" fontId="1" fillId="0" borderId="2" xfId="0" applyFont="1" applyBorder="1" applyAlignment="1">
      <alignment horizontal="center"/>
    </xf>
    <xf numFmtId="0" fontId="4" fillId="0" borderId="0" xfId="0" applyFont="1"/>
    <xf numFmtId="0" fontId="1" fillId="0" borderId="7" xfId="0" applyFont="1" applyBorder="1"/>
    <xf numFmtId="0" fontId="1" fillId="0" borderId="16" xfId="0" applyFont="1" applyBorder="1" applyAlignment="1">
      <alignment wrapText="1"/>
    </xf>
    <xf numFmtId="0" fontId="1" fillId="0" borderId="2" xfId="0" applyFont="1" applyBorder="1" applyAlignment="1"/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2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4" fillId="0" borderId="7" xfId="0" applyFont="1" applyFill="1" applyBorder="1"/>
    <xf numFmtId="0" fontId="14" fillId="0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5" fillId="0" borderId="1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F42"/>
  <sheetViews>
    <sheetView topLeftCell="A4" zoomScale="80" zoomScaleNormal="80" workbookViewId="0">
      <selection activeCell="W6" sqref="W6"/>
    </sheetView>
  </sheetViews>
  <sheetFormatPr defaultRowHeight="15.75" x14ac:dyDescent="0.25"/>
  <cols>
    <col min="1" max="1" width="37" style="1" customWidth="1"/>
    <col min="2" max="3" width="5" style="1" customWidth="1"/>
    <col min="4" max="4" width="5.28515625" style="1" customWidth="1"/>
    <col min="5" max="5" width="4.85546875" style="1" customWidth="1"/>
    <col min="6" max="6" width="4.5703125" style="1" customWidth="1"/>
    <col min="7" max="7" width="8" style="1" customWidth="1"/>
    <col min="8" max="8" width="7.42578125" style="1" customWidth="1"/>
    <col min="9" max="9" width="5.28515625" style="1" customWidth="1"/>
    <col min="10" max="10" width="4.85546875" style="1" customWidth="1"/>
    <col min="11" max="11" width="4.7109375" style="1" customWidth="1"/>
    <col min="12" max="12" width="4.5703125" style="1" customWidth="1"/>
    <col min="13" max="13" width="4.85546875" style="1" customWidth="1"/>
    <col min="14" max="14" width="4.42578125" style="1" customWidth="1"/>
    <col min="15" max="15" width="8.42578125" style="1" customWidth="1"/>
    <col min="16" max="16" width="7.140625" style="1" customWidth="1"/>
    <col min="17" max="17" width="6.5703125" style="1" customWidth="1"/>
    <col min="18" max="18" width="5.28515625" style="1" customWidth="1"/>
    <col min="19" max="19" width="6.7109375" style="1" customWidth="1"/>
    <col min="20" max="20" width="5.42578125" style="1" customWidth="1"/>
    <col min="21" max="21" width="5.28515625" style="1" customWidth="1"/>
    <col min="22" max="22" width="6.7109375" style="1" customWidth="1"/>
    <col min="23" max="23" width="6.5703125" style="1" customWidth="1"/>
    <col min="24" max="24" width="5.42578125" style="1" customWidth="1"/>
    <col min="25" max="26" width="5" style="1" customWidth="1"/>
    <col min="27" max="27" width="4.7109375" style="1" customWidth="1"/>
    <col min="28" max="28" width="4" style="1" customWidth="1"/>
    <col min="29" max="29" width="8.5703125" style="1" customWidth="1"/>
    <col min="30" max="30" width="6.28515625" style="1" customWidth="1"/>
    <col min="31" max="31" width="9.140625" style="1"/>
    <col min="32" max="32" width="11.5703125" style="1" customWidth="1"/>
    <col min="33" max="16384" width="9.140625" style="1"/>
  </cols>
  <sheetData>
    <row r="4" spans="1:32" ht="18.75" x14ac:dyDescent="0.3">
      <c r="W4" s="12" t="s">
        <v>64</v>
      </c>
      <c r="X4" s="8"/>
      <c r="Y4" s="8"/>
      <c r="Z4" s="8"/>
      <c r="AA4" s="8"/>
      <c r="AB4" s="8"/>
      <c r="AC4" s="8"/>
      <c r="AD4" s="8"/>
    </row>
    <row r="5" spans="1:32" ht="18.75" x14ac:dyDescent="0.3">
      <c r="W5" s="12" t="s">
        <v>65</v>
      </c>
      <c r="X5" s="8"/>
      <c r="Y5" s="8"/>
      <c r="Z5" s="8"/>
      <c r="AA5" s="8"/>
      <c r="AB5" s="8"/>
      <c r="AC5" s="8"/>
      <c r="AD5" s="8"/>
    </row>
    <row r="6" spans="1:32" ht="18.75" x14ac:dyDescent="0.3">
      <c r="W6" s="12" t="s">
        <v>156</v>
      </c>
      <c r="X6" s="8"/>
      <c r="Y6" s="8"/>
      <c r="Z6" s="8"/>
      <c r="AA6" s="8"/>
      <c r="AB6" s="8"/>
      <c r="AC6" s="8"/>
      <c r="AD6" s="8"/>
    </row>
    <row r="7" spans="1:32" x14ac:dyDescent="0.25">
      <c r="U7" s="9"/>
      <c r="V7" s="9"/>
      <c r="W7" s="9"/>
      <c r="X7" s="9"/>
      <c r="Y7" s="9"/>
      <c r="Z7" s="9"/>
      <c r="AA7" s="9"/>
      <c r="AB7" s="9"/>
    </row>
    <row r="8" spans="1:32" ht="25.5" customHeight="1" x14ac:dyDescent="0.3">
      <c r="A8" s="10"/>
      <c r="B8" s="112" t="s">
        <v>153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1:32" ht="20.25" x14ac:dyDescent="0.3">
      <c r="A9" s="10"/>
      <c r="B9" s="113" t="s">
        <v>68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"/>
    </row>
    <row r="10" spans="1:32" ht="14.25" customHeight="1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44.25" customHeight="1" thickBot="1" x14ac:dyDescent="0.3">
      <c r="A11" s="16" t="s">
        <v>69</v>
      </c>
      <c r="B11" s="73" t="s">
        <v>1</v>
      </c>
      <c r="C11" s="73" t="s">
        <v>2</v>
      </c>
      <c r="D11" s="73" t="s">
        <v>3</v>
      </c>
      <c r="E11" s="73" t="s">
        <v>4</v>
      </c>
      <c r="F11" s="73" t="s">
        <v>5</v>
      </c>
      <c r="G11" s="17" t="s">
        <v>6</v>
      </c>
      <c r="H11" s="17" t="s">
        <v>7</v>
      </c>
      <c r="I11" s="73" t="s">
        <v>12</v>
      </c>
      <c r="J11" s="73" t="s">
        <v>13</v>
      </c>
      <c r="K11" s="73" t="s">
        <v>14</v>
      </c>
      <c r="L11" s="73" t="s">
        <v>15</v>
      </c>
      <c r="M11" s="73" t="s">
        <v>16</v>
      </c>
      <c r="N11" s="73" t="s">
        <v>17</v>
      </c>
      <c r="O11" s="17" t="s">
        <v>6</v>
      </c>
      <c r="P11" s="17" t="s">
        <v>7</v>
      </c>
      <c r="Q11" s="73" t="s">
        <v>18</v>
      </c>
      <c r="R11" s="73" t="s">
        <v>19</v>
      </c>
      <c r="S11" s="73" t="s">
        <v>99</v>
      </c>
      <c r="T11" s="73" t="s">
        <v>20</v>
      </c>
      <c r="U11" s="73" t="s">
        <v>29</v>
      </c>
      <c r="V11" s="17" t="s">
        <v>21</v>
      </c>
      <c r="W11" s="17" t="s">
        <v>7</v>
      </c>
      <c r="X11" s="73" t="s">
        <v>22</v>
      </c>
      <c r="Y11" s="73" t="s">
        <v>23</v>
      </c>
      <c r="Z11" s="73" t="s">
        <v>24</v>
      </c>
      <c r="AA11" s="73" t="s">
        <v>27</v>
      </c>
      <c r="AB11" s="73" t="s">
        <v>28</v>
      </c>
      <c r="AC11" s="17" t="s">
        <v>6</v>
      </c>
      <c r="AD11" s="17" t="s">
        <v>7</v>
      </c>
      <c r="AE11" s="17" t="s">
        <v>25</v>
      </c>
      <c r="AF11" s="75" t="s">
        <v>26</v>
      </c>
    </row>
    <row r="12" spans="1:32" ht="31.5" x14ac:dyDescent="0.25">
      <c r="A12" s="50" t="s">
        <v>108</v>
      </c>
      <c r="B12" s="88">
        <v>30</v>
      </c>
      <c r="C12" s="88">
        <v>30</v>
      </c>
      <c r="D12" s="88">
        <v>30</v>
      </c>
      <c r="E12" s="88">
        <v>30</v>
      </c>
      <c r="F12" s="88">
        <v>30</v>
      </c>
      <c r="G12" s="89">
        <v>5</v>
      </c>
      <c r="H12" s="89">
        <v>150</v>
      </c>
      <c r="I12" s="88">
        <v>30</v>
      </c>
      <c r="J12" s="88">
        <v>30</v>
      </c>
      <c r="K12" s="88">
        <v>30</v>
      </c>
      <c r="L12" s="88">
        <v>30</v>
      </c>
      <c r="M12" s="88"/>
      <c r="N12" s="88">
        <v>30</v>
      </c>
      <c r="O12" s="89">
        <v>5</v>
      </c>
      <c r="P12" s="89">
        <v>150</v>
      </c>
      <c r="Q12" s="88">
        <v>24</v>
      </c>
      <c r="R12" s="88">
        <v>32</v>
      </c>
      <c r="S12" s="88">
        <v>31</v>
      </c>
      <c r="T12" s="88">
        <v>32</v>
      </c>
      <c r="U12" s="88"/>
      <c r="V12" s="89">
        <v>4</v>
      </c>
      <c r="W12" s="89">
        <v>119</v>
      </c>
      <c r="X12" s="88">
        <v>33</v>
      </c>
      <c r="Y12" s="88">
        <v>32</v>
      </c>
      <c r="Z12" s="88">
        <v>30</v>
      </c>
      <c r="AA12" s="88">
        <v>29</v>
      </c>
      <c r="AB12" s="88">
        <v>20</v>
      </c>
      <c r="AC12" s="89">
        <v>5</v>
      </c>
      <c r="AD12" s="89">
        <v>144</v>
      </c>
      <c r="AE12" s="89">
        <f t="shared" ref="AE12:AF14" si="0">SUM(G12,O12,V12,AC12)</f>
        <v>19</v>
      </c>
      <c r="AF12" s="90">
        <f t="shared" si="0"/>
        <v>563</v>
      </c>
    </row>
    <row r="13" spans="1:32" x14ac:dyDescent="0.25">
      <c r="A13" s="4" t="s">
        <v>97</v>
      </c>
      <c r="B13" s="62">
        <v>30</v>
      </c>
      <c r="C13" s="62">
        <v>30</v>
      </c>
      <c r="D13" s="62">
        <v>30</v>
      </c>
      <c r="E13" s="62"/>
      <c r="F13" s="62"/>
      <c r="G13" s="91">
        <v>3</v>
      </c>
      <c r="H13" s="91">
        <v>90</v>
      </c>
      <c r="I13" s="62">
        <v>30</v>
      </c>
      <c r="J13" s="62">
        <v>31</v>
      </c>
      <c r="K13" s="62"/>
      <c r="L13" s="62"/>
      <c r="M13" s="62"/>
      <c r="N13" s="62"/>
      <c r="O13" s="91">
        <v>2</v>
      </c>
      <c r="P13" s="91">
        <v>61</v>
      </c>
      <c r="Q13" s="62">
        <v>24</v>
      </c>
      <c r="R13" s="62">
        <v>26</v>
      </c>
      <c r="S13" s="62">
        <v>24</v>
      </c>
      <c r="T13" s="62"/>
      <c r="U13" s="62"/>
      <c r="V13" s="91">
        <v>3</v>
      </c>
      <c r="W13" s="91">
        <v>74</v>
      </c>
      <c r="X13" s="62">
        <v>32</v>
      </c>
      <c r="Y13" s="62">
        <v>31</v>
      </c>
      <c r="Z13" s="62"/>
      <c r="AA13" s="62"/>
      <c r="AB13" s="62"/>
      <c r="AC13" s="91">
        <v>2</v>
      </c>
      <c r="AD13" s="91">
        <v>63</v>
      </c>
      <c r="AE13" s="91">
        <f t="shared" si="0"/>
        <v>10</v>
      </c>
      <c r="AF13" s="92">
        <f t="shared" si="0"/>
        <v>288</v>
      </c>
    </row>
    <row r="14" spans="1:32" x14ac:dyDescent="0.25">
      <c r="A14" s="4" t="s">
        <v>98</v>
      </c>
      <c r="B14" s="62">
        <v>30</v>
      </c>
      <c r="C14" s="62"/>
      <c r="D14" s="62"/>
      <c r="E14" s="62"/>
      <c r="F14" s="62"/>
      <c r="G14" s="91">
        <v>1</v>
      </c>
      <c r="H14" s="91">
        <v>30</v>
      </c>
      <c r="I14" s="62">
        <v>26</v>
      </c>
      <c r="J14" s="62"/>
      <c r="K14" s="62"/>
      <c r="L14" s="62"/>
      <c r="M14" s="62"/>
      <c r="N14" s="62"/>
      <c r="O14" s="91">
        <v>1</v>
      </c>
      <c r="P14" s="91">
        <v>26</v>
      </c>
      <c r="Q14" s="62">
        <v>24</v>
      </c>
      <c r="R14" s="62"/>
      <c r="S14" s="62"/>
      <c r="T14" s="62"/>
      <c r="U14" s="62"/>
      <c r="V14" s="91">
        <v>1</v>
      </c>
      <c r="W14" s="91">
        <v>24</v>
      </c>
      <c r="X14" s="62">
        <v>35</v>
      </c>
      <c r="Y14" s="62"/>
      <c r="Z14" s="62"/>
      <c r="AA14" s="62"/>
      <c r="AB14" s="62"/>
      <c r="AC14" s="91">
        <v>1</v>
      </c>
      <c r="AD14" s="91">
        <v>35</v>
      </c>
      <c r="AE14" s="91">
        <f t="shared" si="0"/>
        <v>4</v>
      </c>
      <c r="AF14" s="92">
        <f t="shared" si="0"/>
        <v>115</v>
      </c>
    </row>
    <row r="15" spans="1:32" ht="31.5" x14ac:dyDescent="0.25">
      <c r="A15" s="5" t="s">
        <v>100</v>
      </c>
      <c r="B15" s="62">
        <v>30</v>
      </c>
      <c r="C15" s="62">
        <v>30</v>
      </c>
      <c r="D15" s="62">
        <v>30</v>
      </c>
      <c r="E15" s="62">
        <v>30</v>
      </c>
      <c r="F15" s="62">
        <v>30</v>
      </c>
      <c r="G15" s="91">
        <v>5</v>
      </c>
      <c r="H15" s="91">
        <v>150</v>
      </c>
      <c r="I15" s="62">
        <v>30</v>
      </c>
      <c r="J15" s="62">
        <v>29</v>
      </c>
      <c r="K15" s="62">
        <v>29</v>
      </c>
      <c r="L15" s="62">
        <v>30</v>
      </c>
      <c r="M15" s="62">
        <v>29</v>
      </c>
      <c r="N15" s="62"/>
      <c r="O15" s="91">
        <v>5</v>
      </c>
      <c r="P15" s="91">
        <v>147</v>
      </c>
      <c r="Q15" s="62">
        <v>30</v>
      </c>
      <c r="R15" s="62">
        <v>30</v>
      </c>
      <c r="S15" s="62">
        <v>30</v>
      </c>
      <c r="T15" s="62">
        <v>29</v>
      </c>
      <c r="U15" s="62">
        <v>21</v>
      </c>
      <c r="V15" s="91">
        <v>5</v>
      </c>
      <c r="W15" s="91">
        <v>140</v>
      </c>
      <c r="X15" s="62">
        <v>34</v>
      </c>
      <c r="Y15" s="62">
        <v>32</v>
      </c>
      <c r="Z15" s="62">
        <v>36</v>
      </c>
      <c r="AA15" s="62">
        <v>33</v>
      </c>
      <c r="AB15" s="62"/>
      <c r="AC15" s="91">
        <v>4</v>
      </c>
      <c r="AD15" s="91">
        <v>135</v>
      </c>
      <c r="AE15" s="91">
        <f t="shared" ref="AE15:AF21" si="1">SUM(G15,O15,V15,AC15)</f>
        <v>19</v>
      </c>
      <c r="AF15" s="92">
        <f t="shared" si="1"/>
        <v>572</v>
      </c>
    </row>
    <row r="16" spans="1:32" ht="31.5" x14ac:dyDescent="0.25">
      <c r="A16" s="5" t="s">
        <v>101</v>
      </c>
      <c r="B16" s="62">
        <v>28</v>
      </c>
      <c r="C16" s="62">
        <v>28</v>
      </c>
      <c r="D16" s="62">
        <v>28</v>
      </c>
      <c r="E16" s="62"/>
      <c r="F16" s="62"/>
      <c r="G16" s="91">
        <v>3</v>
      </c>
      <c r="H16" s="91">
        <v>84</v>
      </c>
      <c r="I16" s="62">
        <v>23</v>
      </c>
      <c r="J16" s="62">
        <v>28</v>
      </c>
      <c r="K16" s="62">
        <v>30</v>
      </c>
      <c r="L16" s="62"/>
      <c r="M16" s="62"/>
      <c r="N16" s="62"/>
      <c r="O16" s="91">
        <v>3</v>
      </c>
      <c r="P16" s="91">
        <v>81</v>
      </c>
      <c r="Q16" s="62">
        <v>29</v>
      </c>
      <c r="R16" s="62">
        <v>20</v>
      </c>
      <c r="S16" s="62">
        <v>21</v>
      </c>
      <c r="T16" s="62"/>
      <c r="U16" s="62"/>
      <c r="V16" s="91">
        <v>3</v>
      </c>
      <c r="W16" s="91">
        <v>70</v>
      </c>
      <c r="X16" s="62">
        <v>27</v>
      </c>
      <c r="Y16" s="62">
        <v>27</v>
      </c>
      <c r="Z16" s="62">
        <v>22</v>
      </c>
      <c r="AA16" s="62"/>
      <c r="AB16" s="62"/>
      <c r="AC16" s="91">
        <v>3</v>
      </c>
      <c r="AD16" s="91">
        <v>76</v>
      </c>
      <c r="AE16" s="91">
        <f t="shared" si="1"/>
        <v>12</v>
      </c>
      <c r="AF16" s="92">
        <f t="shared" si="1"/>
        <v>311</v>
      </c>
    </row>
    <row r="17" spans="1:32" ht="31.5" customHeight="1" x14ac:dyDescent="0.25">
      <c r="A17" s="5" t="s">
        <v>102</v>
      </c>
      <c r="B17" s="62">
        <v>27</v>
      </c>
      <c r="C17" s="62">
        <v>27</v>
      </c>
      <c r="D17" s="62">
        <v>27</v>
      </c>
      <c r="E17" s="62"/>
      <c r="F17" s="62"/>
      <c r="G17" s="91">
        <v>3</v>
      </c>
      <c r="H17" s="91">
        <v>81</v>
      </c>
      <c r="I17" s="62">
        <v>27</v>
      </c>
      <c r="J17" s="62">
        <v>25</v>
      </c>
      <c r="K17" s="62">
        <v>20</v>
      </c>
      <c r="L17" s="62"/>
      <c r="M17" s="62"/>
      <c r="N17" s="62"/>
      <c r="O17" s="91">
        <v>3</v>
      </c>
      <c r="P17" s="91">
        <v>72</v>
      </c>
      <c r="Q17" s="62">
        <v>27</v>
      </c>
      <c r="R17" s="62">
        <v>28</v>
      </c>
      <c r="S17" s="62">
        <v>20</v>
      </c>
      <c r="T17" s="62"/>
      <c r="U17" s="62"/>
      <c r="V17" s="91">
        <v>3</v>
      </c>
      <c r="W17" s="91">
        <v>75</v>
      </c>
      <c r="X17" s="62">
        <v>30</v>
      </c>
      <c r="Y17" s="62">
        <v>29</v>
      </c>
      <c r="Z17" s="62"/>
      <c r="AA17" s="62"/>
      <c r="AB17" s="62"/>
      <c r="AC17" s="91">
        <v>2</v>
      </c>
      <c r="AD17" s="91">
        <v>59</v>
      </c>
      <c r="AE17" s="91">
        <f t="shared" si="1"/>
        <v>11</v>
      </c>
      <c r="AF17" s="92">
        <f t="shared" si="1"/>
        <v>287</v>
      </c>
    </row>
    <row r="18" spans="1:32" x14ac:dyDescent="0.25">
      <c r="A18" s="4" t="s">
        <v>103</v>
      </c>
      <c r="B18" s="62">
        <v>30</v>
      </c>
      <c r="C18" s="62"/>
      <c r="D18" s="62"/>
      <c r="E18" s="62"/>
      <c r="F18" s="62"/>
      <c r="G18" s="91">
        <v>1</v>
      </c>
      <c r="H18" s="91">
        <v>30</v>
      </c>
      <c r="I18" s="62">
        <v>30</v>
      </c>
      <c r="J18" s="62"/>
      <c r="K18" s="62"/>
      <c r="L18" s="62"/>
      <c r="M18" s="62"/>
      <c r="N18" s="62"/>
      <c r="O18" s="91">
        <v>1</v>
      </c>
      <c r="P18" s="91">
        <v>30</v>
      </c>
      <c r="Q18" s="62">
        <v>24</v>
      </c>
      <c r="R18" s="62">
        <v>17</v>
      </c>
      <c r="S18" s="62"/>
      <c r="T18" s="62"/>
      <c r="U18" s="62"/>
      <c r="V18" s="91">
        <v>2</v>
      </c>
      <c r="W18" s="91">
        <v>41</v>
      </c>
      <c r="X18" s="62">
        <v>22</v>
      </c>
      <c r="Y18" s="62"/>
      <c r="Z18" s="62"/>
      <c r="AA18" s="62"/>
      <c r="AB18" s="62"/>
      <c r="AC18" s="91">
        <v>1</v>
      </c>
      <c r="AD18" s="91">
        <v>22</v>
      </c>
      <c r="AE18" s="91">
        <f t="shared" si="1"/>
        <v>5</v>
      </c>
      <c r="AF18" s="92">
        <f t="shared" si="1"/>
        <v>123</v>
      </c>
    </row>
    <row r="19" spans="1:32" x14ac:dyDescent="0.25">
      <c r="A19" s="4" t="s">
        <v>104</v>
      </c>
      <c r="B19" s="62">
        <v>30</v>
      </c>
      <c r="C19" s="62">
        <v>30</v>
      </c>
      <c r="D19" s="62">
        <v>30</v>
      </c>
      <c r="E19" s="62"/>
      <c r="F19" s="62"/>
      <c r="G19" s="91">
        <v>3</v>
      </c>
      <c r="H19" s="91">
        <v>90</v>
      </c>
      <c r="I19" s="62">
        <v>30</v>
      </c>
      <c r="J19" s="62">
        <v>27</v>
      </c>
      <c r="K19" s="62">
        <v>29</v>
      </c>
      <c r="L19" s="62"/>
      <c r="M19" s="62"/>
      <c r="N19" s="62"/>
      <c r="O19" s="91">
        <v>3</v>
      </c>
      <c r="P19" s="91">
        <v>86</v>
      </c>
      <c r="Q19" s="62">
        <v>29</v>
      </c>
      <c r="R19" s="62">
        <v>17</v>
      </c>
      <c r="S19" s="62">
        <v>28</v>
      </c>
      <c r="T19" s="62"/>
      <c r="U19" s="62"/>
      <c r="V19" s="91">
        <v>3</v>
      </c>
      <c r="W19" s="91">
        <v>74</v>
      </c>
      <c r="X19" s="62">
        <v>28</v>
      </c>
      <c r="Y19" s="62">
        <v>28</v>
      </c>
      <c r="Z19" s="62">
        <v>25</v>
      </c>
      <c r="AA19" s="62"/>
      <c r="AB19" s="62"/>
      <c r="AC19" s="91">
        <v>3</v>
      </c>
      <c r="AD19" s="91">
        <v>81</v>
      </c>
      <c r="AE19" s="91">
        <f t="shared" si="1"/>
        <v>12</v>
      </c>
      <c r="AF19" s="92">
        <f t="shared" si="1"/>
        <v>331</v>
      </c>
    </row>
    <row r="20" spans="1:32" x14ac:dyDescent="0.25">
      <c r="A20" s="4" t="s">
        <v>105</v>
      </c>
      <c r="B20" s="62">
        <v>30</v>
      </c>
      <c r="C20" s="62">
        <v>30</v>
      </c>
      <c r="D20" s="62">
        <v>30</v>
      </c>
      <c r="E20" s="62"/>
      <c r="F20" s="62"/>
      <c r="G20" s="91">
        <v>3</v>
      </c>
      <c r="H20" s="91">
        <v>90</v>
      </c>
      <c r="I20" s="62">
        <v>30</v>
      </c>
      <c r="J20" s="62">
        <v>30</v>
      </c>
      <c r="K20" s="62">
        <v>30</v>
      </c>
      <c r="L20" s="62">
        <v>28</v>
      </c>
      <c r="M20" s="62"/>
      <c r="N20" s="62"/>
      <c r="O20" s="91">
        <v>4</v>
      </c>
      <c r="P20" s="91">
        <v>118</v>
      </c>
      <c r="Q20" s="62">
        <v>30</v>
      </c>
      <c r="R20" s="62">
        <v>28</v>
      </c>
      <c r="S20" s="62">
        <v>28</v>
      </c>
      <c r="T20" s="62">
        <v>25</v>
      </c>
      <c r="U20" s="62"/>
      <c r="V20" s="91">
        <v>4</v>
      </c>
      <c r="W20" s="91">
        <v>111</v>
      </c>
      <c r="X20" s="62">
        <v>31</v>
      </c>
      <c r="Y20" s="62">
        <v>29</v>
      </c>
      <c r="Z20" s="62">
        <v>29</v>
      </c>
      <c r="AA20" s="62">
        <v>28</v>
      </c>
      <c r="AB20" s="62"/>
      <c r="AC20" s="91">
        <v>4</v>
      </c>
      <c r="AD20" s="91">
        <v>117</v>
      </c>
      <c r="AE20" s="91">
        <f t="shared" si="1"/>
        <v>15</v>
      </c>
      <c r="AF20" s="92">
        <f t="shared" si="1"/>
        <v>436</v>
      </c>
    </row>
    <row r="21" spans="1:32" x14ac:dyDescent="0.25">
      <c r="A21" s="4" t="s">
        <v>106</v>
      </c>
      <c r="B21" s="62">
        <v>30</v>
      </c>
      <c r="C21" s="62"/>
      <c r="D21" s="62"/>
      <c r="E21" s="62"/>
      <c r="F21" s="62"/>
      <c r="G21" s="91">
        <v>1</v>
      </c>
      <c r="H21" s="91">
        <v>30</v>
      </c>
      <c r="I21" s="62">
        <v>22</v>
      </c>
      <c r="J21" s="62">
        <v>18</v>
      </c>
      <c r="K21" s="62"/>
      <c r="L21" s="62"/>
      <c r="M21" s="62"/>
      <c r="N21" s="62"/>
      <c r="O21" s="91">
        <v>2</v>
      </c>
      <c r="P21" s="91">
        <v>40</v>
      </c>
      <c r="Q21" s="62">
        <v>26</v>
      </c>
      <c r="R21" s="62"/>
      <c r="S21" s="62"/>
      <c r="T21" s="62"/>
      <c r="U21" s="62"/>
      <c r="V21" s="91">
        <v>1</v>
      </c>
      <c r="W21" s="91">
        <v>26</v>
      </c>
      <c r="X21" s="62">
        <v>30</v>
      </c>
      <c r="Y21" s="62"/>
      <c r="Z21" s="62"/>
      <c r="AA21" s="62"/>
      <c r="AB21" s="62"/>
      <c r="AC21" s="91">
        <v>1</v>
      </c>
      <c r="AD21" s="91">
        <v>30</v>
      </c>
      <c r="AE21" s="91">
        <f t="shared" si="1"/>
        <v>5</v>
      </c>
      <c r="AF21" s="92">
        <f t="shared" si="1"/>
        <v>126</v>
      </c>
    </row>
    <row r="22" spans="1:32" s="2" customFormat="1" ht="31.5" x14ac:dyDescent="0.25">
      <c r="A22" s="5" t="s">
        <v>107</v>
      </c>
      <c r="B22" s="61"/>
      <c r="C22" s="61"/>
      <c r="D22" s="61"/>
      <c r="E22" s="61"/>
      <c r="F22" s="61"/>
      <c r="G22" s="58"/>
      <c r="H22" s="58"/>
      <c r="I22" s="61"/>
      <c r="J22" s="61"/>
      <c r="K22" s="61"/>
      <c r="L22" s="61"/>
      <c r="M22" s="61"/>
      <c r="N22" s="61"/>
      <c r="O22" s="58"/>
      <c r="P22" s="58"/>
      <c r="Q22" s="61"/>
      <c r="R22" s="61"/>
      <c r="S22" s="61"/>
      <c r="T22" s="61"/>
      <c r="U22" s="61"/>
      <c r="V22" s="58"/>
      <c r="W22" s="58"/>
      <c r="X22" s="61"/>
      <c r="Y22" s="61"/>
      <c r="Z22" s="61"/>
      <c r="AA22" s="61"/>
      <c r="AB22" s="61"/>
      <c r="AC22" s="58"/>
      <c r="AD22" s="58"/>
      <c r="AE22" s="58"/>
      <c r="AF22" s="93"/>
    </row>
    <row r="23" spans="1:32" ht="49.5" customHeight="1" x14ac:dyDescent="0.25">
      <c r="A23" s="5" t="s">
        <v>125</v>
      </c>
      <c r="B23" s="62">
        <v>22</v>
      </c>
      <c r="C23" s="62"/>
      <c r="D23" s="62"/>
      <c r="E23" s="62"/>
      <c r="F23" s="62"/>
      <c r="G23" s="91">
        <v>1</v>
      </c>
      <c r="H23" s="91">
        <v>22</v>
      </c>
      <c r="I23" s="62">
        <v>20</v>
      </c>
      <c r="J23" s="62"/>
      <c r="K23" s="62"/>
      <c r="L23" s="62"/>
      <c r="M23" s="62"/>
      <c r="N23" s="62"/>
      <c r="O23" s="91">
        <v>1</v>
      </c>
      <c r="P23" s="91">
        <v>20</v>
      </c>
      <c r="Q23" s="62">
        <v>28</v>
      </c>
      <c r="R23" s="62"/>
      <c r="S23" s="62"/>
      <c r="T23" s="62"/>
      <c r="U23" s="62"/>
      <c r="V23" s="91">
        <v>1</v>
      </c>
      <c r="W23" s="91">
        <v>28</v>
      </c>
      <c r="X23" s="62">
        <v>24</v>
      </c>
      <c r="Y23" s="62"/>
      <c r="Z23" s="62"/>
      <c r="AA23" s="62"/>
      <c r="AB23" s="62"/>
      <c r="AC23" s="91">
        <v>1</v>
      </c>
      <c r="AD23" s="91">
        <v>24</v>
      </c>
      <c r="AE23" s="91">
        <f t="shared" ref="AE23:AF27" si="2">SUM(G23,O23,V23,AC23)</f>
        <v>4</v>
      </c>
      <c r="AF23" s="92">
        <f t="shared" si="2"/>
        <v>94</v>
      </c>
    </row>
    <row r="24" spans="1:32" s="2" customFormat="1" x14ac:dyDescent="0.25">
      <c r="A24" s="5" t="s">
        <v>10</v>
      </c>
      <c r="B24" s="61">
        <v>18</v>
      </c>
      <c r="C24" s="61"/>
      <c r="D24" s="61"/>
      <c r="E24" s="61"/>
      <c r="F24" s="61"/>
      <c r="G24" s="58">
        <v>1</v>
      </c>
      <c r="H24" s="58">
        <v>18</v>
      </c>
      <c r="I24" s="61">
        <v>23</v>
      </c>
      <c r="J24" s="61"/>
      <c r="K24" s="61"/>
      <c r="L24" s="61"/>
      <c r="M24" s="61"/>
      <c r="N24" s="61"/>
      <c r="O24" s="58">
        <v>1</v>
      </c>
      <c r="P24" s="58">
        <v>23</v>
      </c>
      <c r="Q24" s="61">
        <v>11</v>
      </c>
      <c r="R24" s="61"/>
      <c r="S24" s="61"/>
      <c r="T24" s="61"/>
      <c r="U24" s="61"/>
      <c r="V24" s="58">
        <v>1</v>
      </c>
      <c r="W24" s="58">
        <v>11</v>
      </c>
      <c r="X24" s="61">
        <v>19</v>
      </c>
      <c r="Y24" s="61"/>
      <c r="Z24" s="61"/>
      <c r="AA24" s="61"/>
      <c r="AB24" s="61"/>
      <c r="AC24" s="58">
        <v>1</v>
      </c>
      <c r="AD24" s="58">
        <v>19</v>
      </c>
      <c r="AE24" s="58">
        <f t="shared" si="2"/>
        <v>4</v>
      </c>
      <c r="AF24" s="93">
        <f t="shared" si="2"/>
        <v>71</v>
      </c>
    </row>
    <row r="25" spans="1:32" ht="50.25" customHeight="1" x14ac:dyDescent="0.25">
      <c r="A25" s="5" t="s">
        <v>123</v>
      </c>
      <c r="B25" s="62">
        <v>14</v>
      </c>
      <c r="C25" s="62"/>
      <c r="D25" s="62"/>
      <c r="E25" s="62"/>
      <c r="F25" s="62"/>
      <c r="G25" s="91">
        <v>1</v>
      </c>
      <c r="H25" s="91">
        <v>14</v>
      </c>
      <c r="I25" s="62">
        <v>18</v>
      </c>
      <c r="J25" s="62"/>
      <c r="K25" s="62"/>
      <c r="L25" s="62"/>
      <c r="M25" s="62"/>
      <c r="N25" s="62"/>
      <c r="O25" s="91">
        <v>1</v>
      </c>
      <c r="P25" s="91">
        <v>18</v>
      </c>
      <c r="Q25" s="62">
        <v>19</v>
      </c>
      <c r="R25" s="62"/>
      <c r="S25" s="62"/>
      <c r="T25" s="62"/>
      <c r="U25" s="62"/>
      <c r="V25" s="91">
        <v>1</v>
      </c>
      <c r="W25" s="91">
        <v>19</v>
      </c>
      <c r="X25" s="62">
        <v>14</v>
      </c>
      <c r="Y25" s="62"/>
      <c r="Z25" s="62"/>
      <c r="AA25" s="62"/>
      <c r="AB25" s="62"/>
      <c r="AC25" s="91">
        <v>1</v>
      </c>
      <c r="AD25" s="91">
        <v>14</v>
      </c>
      <c r="AE25" s="91">
        <f t="shared" si="2"/>
        <v>4</v>
      </c>
      <c r="AF25" s="92">
        <f t="shared" si="2"/>
        <v>65</v>
      </c>
    </row>
    <row r="26" spans="1:32" x14ac:dyDescent="0.25">
      <c r="A26" s="4" t="s">
        <v>9</v>
      </c>
      <c r="B26" s="62">
        <v>19</v>
      </c>
      <c r="C26" s="62">
        <v>20</v>
      </c>
      <c r="D26" s="62"/>
      <c r="E26" s="62"/>
      <c r="F26" s="62"/>
      <c r="G26" s="91">
        <v>2</v>
      </c>
      <c r="H26" s="91">
        <v>39</v>
      </c>
      <c r="I26" s="62">
        <v>20</v>
      </c>
      <c r="J26" s="62">
        <v>19</v>
      </c>
      <c r="K26" s="62"/>
      <c r="L26" s="62"/>
      <c r="M26" s="62"/>
      <c r="N26" s="62"/>
      <c r="O26" s="91">
        <v>2</v>
      </c>
      <c r="P26" s="91">
        <v>39</v>
      </c>
      <c r="Q26" s="62">
        <v>24</v>
      </c>
      <c r="R26" s="62">
        <v>24</v>
      </c>
      <c r="S26" s="62"/>
      <c r="T26" s="62"/>
      <c r="U26" s="62"/>
      <c r="V26" s="91">
        <v>2</v>
      </c>
      <c r="W26" s="91">
        <v>48</v>
      </c>
      <c r="X26" s="62">
        <v>21</v>
      </c>
      <c r="Y26" s="62">
        <v>21</v>
      </c>
      <c r="Z26" s="62">
        <v>20</v>
      </c>
      <c r="AA26" s="62"/>
      <c r="AB26" s="62"/>
      <c r="AC26" s="91">
        <v>3</v>
      </c>
      <c r="AD26" s="91">
        <v>62</v>
      </c>
      <c r="AE26" s="91">
        <f t="shared" si="2"/>
        <v>9</v>
      </c>
      <c r="AF26" s="92">
        <f t="shared" si="2"/>
        <v>188</v>
      </c>
    </row>
    <row r="27" spans="1:32" x14ac:dyDescent="0.25">
      <c r="A27" s="4" t="s">
        <v>8</v>
      </c>
      <c r="B27" s="62">
        <v>21</v>
      </c>
      <c r="C27" s="62"/>
      <c r="D27" s="62"/>
      <c r="E27" s="62"/>
      <c r="F27" s="62"/>
      <c r="G27" s="91">
        <v>1</v>
      </c>
      <c r="H27" s="91">
        <v>21</v>
      </c>
      <c r="I27" s="62">
        <v>16</v>
      </c>
      <c r="J27" s="62"/>
      <c r="K27" s="62"/>
      <c r="L27" s="62"/>
      <c r="M27" s="62"/>
      <c r="N27" s="62"/>
      <c r="O27" s="91">
        <v>1</v>
      </c>
      <c r="P27" s="91">
        <v>16</v>
      </c>
      <c r="Q27" s="62">
        <v>27</v>
      </c>
      <c r="R27" s="62"/>
      <c r="S27" s="62"/>
      <c r="T27" s="62"/>
      <c r="U27" s="62"/>
      <c r="V27" s="91">
        <v>1</v>
      </c>
      <c r="W27" s="91">
        <v>27</v>
      </c>
      <c r="X27" s="62">
        <v>17</v>
      </c>
      <c r="Y27" s="62"/>
      <c r="Z27" s="62"/>
      <c r="AA27" s="62"/>
      <c r="AB27" s="62"/>
      <c r="AC27" s="91">
        <v>1</v>
      </c>
      <c r="AD27" s="91">
        <v>17</v>
      </c>
      <c r="AE27" s="91">
        <f t="shared" si="2"/>
        <v>4</v>
      </c>
      <c r="AF27" s="92">
        <f t="shared" si="2"/>
        <v>81</v>
      </c>
    </row>
    <row r="28" spans="1:32" s="2" customFormat="1" ht="33" customHeight="1" x14ac:dyDescent="0.25">
      <c r="A28" s="5" t="s">
        <v>130</v>
      </c>
      <c r="B28" s="61"/>
      <c r="C28" s="61"/>
      <c r="D28" s="61"/>
      <c r="E28" s="61"/>
      <c r="F28" s="61"/>
      <c r="G28" s="58"/>
      <c r="H28" s="58"/>
      <c r="I28" s="61"/>
      <c r="J28" s="61"/>
      <c r="K28" s="61"/>
      <c r="L28" s="61"/>
      <c r="M28" s="61"/>
      <c r="N28" s="61"/>
      <c r="O28" s="58"/>
      <c r="P28" s="58"/>
      <c r="Q28" s="61"/>
      <c r="R28" s="61"/>
      <c r="S28" s="61"/>
      <c r="T28" s="61"/>
      <c r="U28" s="61"/>
      <c r="V28" s="58"/>
      <c r="W28" s="58"/>
      <c r="X28" s="61"/>
      <c r="Y28" s="61"/>
      <c r="Z28" s="61"/>
      <c r="AA28" s="61"/>
      <c r="AB28" s="61"/>
      <c r="AC28" s="58"/>
      <c r="AD28" s="58"/>
      <c r="AE28" s="58"/>
      <c r="AF28" s="93"/>
    </row>
    <row r="29" spans="1:32" ht="16.5" thickBot="1" x14ac:dyDescent="0.3">
      <c r="A29" s="25" t="s">
        <v>0</v>
      </c>
      <c r="B29" s="66">
        <v>12</v>
      </c>
      <c r="C29" s="66"/>
      <c r="D29" s="66"/>
      <c r="E29" s="66"/>
      <c r="F29" s="66"/>
      <c r="G29" s="94">
        <v>1</v>
      </c>
      <c r="H29" s="94">
        <v>12</v>
      </c>
      <c r="I29" s="66">
        <v>11</v>
      </c>
      <c r="J29" s="66"/>
      <c r="K29" s="66"/>
      <c r="L29" s="66"/>
      <c r="M29" s="66"/>
      <c r="N29" s="66"/>
      <c r="O29" s="94">
        <v>1</v>
      </c>
      <c r="P29" s="94">
        <v>11</v>
      </c>
      <c r="Q29" s="66">
        <v>7</v>
      </c>
      <c r="R29" s="66"/>
      <c r="S29" s="66"/>
      <c r="T29" s="66"/>
      <c r="U29" s="66"/>
      <c r="V29" s="94">
        <v>1</v>
      </c>
      <c r="W29" s="94">
        <v>7</v>
      </c>
      <c r="X29" s="66">
        <v>10</v>
      </c>
      <c r="Y29" s="66"/>
      <c r="Z29" s="66"/>
      <c r="AA29" s="66"/>
      <c r="AB29" s="66"/>
      <c r="AC29" s="94">
        <v>1</v>
      </c>
      <c r="AD29" s="94">
        <v>10</v>
      </c>
      <c r="AE29" s="94">
        <f>SUM(G29,O29,V29,AC29)</f>
        <v>4</v>
      </c>
      <c r="AF29" s="95">
        <f>SUM(H29,P29,W29,AD29)</f>
        <v>40</v>
      </c>
    </row>
    <row r="30" spans="1:32" ht="15.75" customHeight="1" thickBot="1" x14ac:dyDescent="0.3">
      <c r="A30" s="26" t="s">
        <v>63</v>
      </c>
      <c r="B30" s="18">
        <f>SUM(B12:B29)</f>
        <v>401</v>
      </c>
      <c r="C30" s="18">
        <f t="shared" ref="C30:AF30" si="3">SUM(C12:C29)</f>
        <v>225</v>
      </c>
      <c r="D30" s="18">
        <f t="shared" si="3"/>
        <v>205</v>
      </c>
      <c r="E30" s="18">
        <f t="shared" si="3"/>
        <v>60</v>
      </c>
      <c r="F30" s="18">
        <f t="shared" si="3"/>
        <v>60</v>
      </c>
      <c r="G30" s="18">
        <f t="shared" si="3"/>
        <v>35</v>
      </c>
      <c r="H30" s="18">
        <f t="shared" si="3"/>
        <v>951</v>
      </c>
      <c r="I30" s="18">
        <f t="shared" si="3"/>
        <v>386</v>
      </c>
      <c r="J30" s="18">
        <f t="shared" si="3"/>
        <v>237</v>
      </c>
      <c r="K30" s="18">
        <f t="shared" si="3"/>
        <v>168</v>
      </c>
      <c r="L30" s="18">
        <f t="shared" si="3"/>
        <v>88</v>
      </c>
      <c r="M30" s="18">
        <f t="shared" si="3"/>
        <v>29</v>
      </c>
      <c r="N30" s="18">
        <f t="shared" si="3"/>
        <v>30</v>
      </c>
      <c r="O30" s="18">
        <f t="shared" si="3"/>
        <v>36</v>
      </c>
      <c r="P30" s="18">
        <f t="shared" si="3"/>
        <v>938</v>
      </c>
      <c r="Q30" s="18">
        <f t="shared" si="3"/>
        <v>383</v>
      </c>
      <c r="R30" s="18">
        <f t="shared" si="3"/>
        <v>222</v>
      </c>
      <c r="S30" s="18">
        <f t="shared" si="3"/>
        <v>182</v>
      </c>
      <c r="T30" s="18">
        <f t="shared" si="3"/>
        <v>86</v>
      </c>
      <c r="U30" s="18">
        <f t="shared" si="3"/>
        <v>21</v>
      </c>
      <c r="V30" s="18">
        <f t="shared" si="3"/>
        <v>36</v>
      </c>
      <c r="W30" s="18">
        <f t="shared" si="3"/>
        <v>894</v>
      </c>
      <c r="X30" s="18">
        <f t="shared" si="3"/>
        <v>407</v>
      </c>
      <c r="Y30" s="18">
        <f t="shared" si="3"/>
        <v>229</v>
      </c>
      <c r="Z30" s="18">
        <f t="shared" si="3"/>
        <v>162</v>
      </c>
      <c r="AA30" s="18">
        <f t="shared" si="3"/>
        <v>90</v>
      </c>
      <c r="AB30" s="18">
        <f t="shared" si="3"/>
        <v>20</v>
      </c>
      <c r="AC30" s="18">
        <f t="shared" si="3"/>
        <v>34</v>
      </c>
      <c r="AD30" s="18">
        <f t="shared" si="3"/>
        <v>908</v>
      </c>
      <c r="AE30" s="18">
        <f t="shared" si="3"/>
        <v>141</v>
      </c>
      <c r="AF30" s="27">
        <f t="shared" si="3"/>
        <v>3691</v>
      </c>
    </row>
    <row r="31" spans="1:32" ht="15.75" customHeight="1" thickBot="1" x14ac:dyDescent="0.3">
      <c r="A31" s="13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</row>
    <row r="32" spans="1:32" x14ac:dyDescent="0.25">
      <c r="A32" s="87" t="s">
        <v>131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97"/>
    </row>
    <row r="33" spans="1:32" x14ac:dyDescent="0.25">
      <c r="A33" s="4" t="s">
        <v>97</v>
      </c>
      <c r="B33" s="62"/>
      <c r="C33" s="62"/>
      <c r="D33" s="62">
        <v>1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>
        <v>1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3"/>
    </row>
    <row r="34" spans="1:32" x14ac:dyDescent="0.25">
      <c r="A34" s="4" t="s">
        <v>98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>
        <v>2</v>
      </c>
      <c r="R34" s="62"/>
      <c r="S34" s="62"/>
      <c r="T34" s="62"/>
      <c r="U34" s="62"/>
      <c r="V34" s="62"/>
      <c r="W34" s="62"/>
      <c r="X34" s="62">
        <v>1</v>
      </c>
      <c r="Y34" s="62"/>
      <c r="Z34" s="62"/>
      <c r="AA34" s="62"/>
      <c r="AB34" s="62"/>
      <c r="AC34" s="62"/>
      <c r="AD34" s="62"/>
      <c r="AE34" s="62"/>
      <c r="AF34" s="63"/>
    </row>
    <row r="35" spans="1:32" ht="31.5" x14ac:dyDescent="0.25">
      <c r="A35" s="5" t="s">
        <v>100</v>
      </c>
      <c r="B35" s="62"/>
      <c r="C35" s="62"/>
      <c r="D35" s="62"/>
      <c r="E35" s="62"/>
      <c r="F35" s="62">
        <v>1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3"/>
    </row>
    <row r="36" spans="1:32" ht="31.5" x14ac:dyDescent="0.25">
      <c r="A36" s="5" t="s">
        <v>101</v>
      </c>
      <c r="B36" s="62"/>
      <c r="C36" s="62"/>
      <c r="D36" s="62"/>
      <c r="E36" s="62"/>
      <c r="F36" s="62"/>
      <c r="G36" s="62"/>
      <c r="H36" s="62"/>
      <c r="I36" s="62"/>
      <c r="J36" s="62"/>
      <c r="K36" s="62">
        <v>1</v>
      </c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>
        <v>1</v>
      </c>
      <c r="Z36" s="62"/>
      <c r="AA36" s="62"/>
      <c r="AB36" s="62"/>
      <c r="AC36" s="62"/>
      <c r="AD36" s="62"/>
      <c r="AE36" s="62"/>
      <c r="AF36" s="63"/>
    </row>
    <row r="37" spans="1:32" ht="31.5" x14ac:dyDescent="0.25">
      <c r="A37" s="5" t="s">
        <v>102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>
        <v>1</v>
      </c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3"/>
    </row>
    <row r="38" spans="1:32" x14ac:dyDescent="0.25">
      <c r="A38" s="4" t="s">
        <v>103</v>
      </c>
      <c r="B38" s="62"/>
      <c r="C38" s="62"/>
      <c r="D38" s="62"/>
      <c r="E38" s="62"/>
      <c r="F38" s="62"/>
      <c r="G38" s="62"/>
      <c r="H38" s="62"/>
      <c r="I38" s="62">
        <v>1</v>
      </c>
      <c r="J38" s="62"/>
      <c r="K38" s="62"/>
      <c r="L38" s="62"/>
      <c r="M38" s="62"/>
      <c r="N38" s="62"/>
      <c r="O38" s="62"/>
      <c r="P38" s="62"/>
      <c r="Q38" s="62">
        <v>1</v>
      </c>
      <c r="R38" s="62"/>
      <c r="S38" s="62"/>
      <c r="T38" s="62"/>
      <c r="U38" s="62"/>
      <c r="V38" s="62"/>
      <c r="W38" s="62"/>
      <c r="X38" s="62">
        <v>1</v>
      </c>
      <c r="Y38" s="62"/>
      <c r="Z38" s="62"/>
      <c r="AA38" s="62"/>
      <c r="AB38" s="62"/>
      <c r="AC38" s="62"/>
      <c r="AD38" s="62"/>
      <c r="AE38" s="62"/>
      <c r="AF38" s="63"/>
    </row>
    <row r="39" spans="1:32" x14ac:dyDescent="0.25">
      <c r="A39" s="4" t="s">
        <v>106</v>
      </c>
      <c r="B39" s="62"/>
      <c r="C39" s="62"/>
      <c r="D39" s="62"/>
      <c r="E39" s="62"/>
      <c r="F39" s="62"/>
      <c r="G39" s="62"/>
      <c r="H39" s="62"/>
      <c r="I39" s="62">
        <v>1</v>
      </c>
      <c r="J39" s="62">
        <v>1</v>
      </c>
      <c r="K39" s="62"/>
      <c r="L39" s="62"/>
      <c r="M39" s="62"/>
      <c r="N39" s="62"/>
      <c r="O39" s="62"/>
      <c r="P39" s="62"/>
      <c r="Q39" s="62">
        <v>1</v>
      </c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3"/>
    </row>
    <row r="40" spans="1:32" ht="19.5" thickBot="1" x14ac:dyDescent="0.3">
      <c r="A40" s="49" t="s">
        <v>0</v>
      </c>
      <c r="B40" s="64">
        <v>1</v>
      </c>
      <c r="C40" s="64"/>
      <c r="D40" s="64"/>
      <c r="E40" s="98"/>
      <c r="F40" s="98"/>
      <c r="G40" s="98"/>
      <c r="H40" s="98"/>
      <c r="I40" s="98">
        <v>2</v>
      </c>
      <c r="J40" s="98"/>
      <c r="K40" s="98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5"/>
    </row>
    <row r="41" spans="1:32" ht="18.75" x14ac:dyDescent="0.3">
      <c r="A41" s="10"/>
      <c r="B41" s="10"/>
      <c r="C41" s="10"/>
      <c r="D41" s="10"/>
      <c r="E41" s="54"/>
      <c r="F41" s="54"/>
      <c r="G41" s="54"/>
      <c r="H41" s="54"/>
      <c r="I41" s="54"/>
      <c r="J41" s="54"/>
      <c r="K41" s="54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20.25" x14ac:dyDescent="0.3">
      <c r="A42" s="69" t="s">
        <v>66</v>
      </c>
      <c r="Y42" s="69" t="s">
        <v>67</v>
      </c>
    </row>
  </sheetData>
  <mergeCells count="2">
    <mergeCell ref="B8:AF8"/>
    <mergeCell ref="B9:AE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H43"/>
  <sheetViews>
    <sheetView zoomScale="80" zoomScaleNormal="80" workbookViewId="0">
      <selection activeCell="AB6" sqref="AB6"/>
    </sheetView>
  </sheetViews>
  <sheetFormatPr defaultRowHeight="15" x14ac:dyDescent="0.25"/>
  <cols>
    <col min="1" max="1" width="34" style="14" customWidth="1"/>
    <col min="2" max="2" width="5" style="14" customWidth="1"/>
    <col min="3" max="3" width="5.140625" style="14" customWidth="1"/>
    <col min="4" max="4" width="5.28515625" style="14" customWidth="1"/>
    <col min="5" max="6" width="4.5703125" style="14" customWidth="1"/>
    <col min="7" max="7" width="7.28515625" style="14" customWidth="1"/>
    <col min="8" max="8" width="7" style="14" customWidth="1"/>
    <col min="9" max="9" width="5.140625" style="14" customWidth="1"/>
    <col min="10" max="11" width="5" style="14" customWidth="1"/>
    <col min="12" max="12" width="4" style="14" customWidth="1"/>
    <col min="13" max="13" width="7.42578125" style="14" customWidth="1"/>
    <col min="14" max="14" width="6.85546875" style="14" customWidth="1"/>
    <col min="15" max="17" width="4.7109375" style="14" customWidth="1"/>
    <col min="18" max="18" width="4.5703125" style="14" customWidth="1"/>
    <col min="19" max="19" width="6.7109375" style="14" customWidth="1"/>
    <col min="20" max="20" width="7" style="14" customWidth="1"/>
    <col min="21" max="21" width="5.42578125" style="14" customWidth="1"/>
    <col min="22" max="22" width="5.28515625" style="14" customWidth="1"/>
    <col min="23" max="24" width="4.5703125" style="14" customWidth="1"/>
    <col min="25" max="25" width="7.5703125" style="14" customWidth="1"/>
    <col min="26" max="26" width="6.85546875" style="14" customWidth="1"/>
    <col min="27" max="30" width="5.140625" style="14" customWidth="1"/>
    <col min="31" max="31" width="8.140625" style="14" customWidth="1"/>
    <col min="32" max="32" width="7.5703125" style="14" customWidth="1"/>
    <col min="33" max="33" width="8.7109375" style="14" customWidth="1"/>
    <col min="34" max="16384" width="9.140625" style="14"/>
  </cols>
  <sheetData>
    <row r="3" spans="1:34" ht="18.75" x14ac:dyDescent="0.3">
      <c r="AA3" s="12" t="s">
        <v>152</v>
      </c>
    </row>
    <row r="4" spans="1:34" ht="18.75" x14ac:dyDescent="0.3">
      <c r="AA4" s="12" t="s">
        <v>65</v>
      </c>
    </row>
    <row r="5" spans="1:34" ht="18.75" x14ac:dyDescent="0.3">
      <c r="AA5" s="12" t="s">
        <v>156</v>
      </c>
      <c r="AB5" s="153"/>
    </row>
    <row r="7" spans="1:34" ht="20.25" x14ac:dyDescent="0.3">
      <c r="A7" s="10"/>
      <c r="B7" s="113" t="s">
        <v>153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</row>
    <row r="8" spans="1:34" ht="20.25" x14ac:dyDescent="0.3">
      <c r="A8" s="10"/>
      <c r="B8" s="113" t="s">
        <v>70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</row>
    <row r="9" spans="1:34" ht="15.75" x14ac:dyDescent="0.25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2" customHeight="1" thickBot="1" x14ac:dyDescent="0.3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44.25" customHeight="1" thickBot="1" x14ac:dyDescent="0.3">
      <c r="A11" s="15" t="s">
        <v>69</v>
      </c>
      <c r="B11" s="73" t="s">
        <v>30</v>
      </c>
      <c r="C11" s="73" t="s">
        <v>31</v>
      </c>
      <c r="D11" s="73" t="s">
        <v>32</v>
      </c>
      <c r="E11" s="73" t="s">
        <v>33</v>
      </c>
      <c r="F11" s="73" t="s">
        <v>34</v>
      </c>
      <c r="G11" s="17" t="s">
        <v>6</v>
      </c>
      <c r="H11" s="17" t="s">
        <v>7</v>
      </c>
      <c r="I11" s="73" t="s">
        <v>35</v>
      </c>
      <c r="J11" s="73" t="s">
        <v>36</v>
      </c>
      <c r="K11" s="73" t="s">
        <v>37</v>
      </c>
      <c r="L11" s="73" t="s">
        <v>38</v>
      </c>
      <c r="M11" s="17" t="s">
        <v>6</v>
      </c>
      <c r="N11" s="17" t="s">
        <v>7</v>
      </c>
      <c r="O11" s="73" t="s">
        <v>39</v>
      </c>
      <c r="P11" s="73" t="s">
        <v>40</v>
      </c>
      <c r="Q11" s="73" t="s">
        <v>41</v>
      </c>
      <c r="R11" s="73" t="s">
        <v>42</v>
      </c>
      <c r="S11" s="17" t="s">
        <v>21</v>
      </c>
      <c r="T11" s="17" t="s">
        <v>7</v>
      </c>
      <c r="U11" s="73" t="s">
        <v>43</v>
      </c>
      <c r="V11" s="73" t="s">
        <v>44</v>
      </c>
      <c r="W11" s="73" t="s">
        <v>45</v>
      </c>
      <c r="X11" s="73" t="s">
        <v>46</v>
      </c>
      <c r="Y11" s="17" t="s">
        <v>6</v>
      </c>
      <c r="Z11" s="17" t="s">
        <v>7</v>
      </c>
      <c r="AA11" s="74" t="s">
        <v>47</v>
      </c>
      <c r="AB11" s="74" t="s">
        <v>48</v>
      </c>
      <c r="AC11" s="74" t="s">
        <v>49</v>
      </c>
      <c r="AD11" s="74" t="s">
        <v>50</v>
      </c>
      <c r="AE11" s="17" t="s">
        <v>6</v>
      </c>
      <c r="AF11" s="17" t="s">
        <v>7</v>
      </c>
      <c r="AG11" s="17" t="s">
        <v>51</v>
      </c>
      <c r="AH11" s="75" t="s">
        <v>52</v>
      </c>
    </row>
    <row r="12" spans="1:34" ht="31.5" x14ac:dyDescent="0.25">
      <c r="A12" s="50" t="s">
        <v>108</v>
      </c>
      <c r="B12" s="88">
        <v>36</v>
      </c>
      <c r="C12" s="88">
        <v>33</v>
      </c>
      <c r="D12" s="88">
        <v>32</v>
      </c>
      <c r="E12" s="88">
        <v>33</v>
      </c>
      <c r="F12" s="88">
        <v>31</v>
      </c>
      <c r="G12" s="89">
        <v>5</v>
      </c>
      <c r="H12" s="89">
        <v>165</v>
      </c>
      <c r="I12" s="88">
        <v>32</v>
      </c>
      <c r="J12" s="88">
        <v>30</v>
      </c>
      <c r="K12" s="88">
        <v>35</v>
      </c>
      <c r="L12" s="88">
        <v>32</v>
      </c>
      <c r="M12" s="89">
        <v>4</v>
      </c>
      <c r="N12" s="89">
        <v>129</v>
      </c>
      <c r="O12" s="88">
        <v>28</v>
      </c>
      <c r="P12" s="88">
        <v>28</v>
      </c>
      <c r="Q12" s="88">
        <v>35</v>
      </c>
      <c r="R12" s="88">
        <v>33</v>
      </c>
      <c r="S12" s="89">
        <v>4</v>
      </c>
      <c r="T12" s="89">
        <v>124</v>
      </c>
      <c r="U12" s="88">
        <v>28</v>
      </c>
      <c r="V12" s="88">
        <v>24</v>
      </c>
      <c r="W12" s="88">
        <v>29</v>
      </c>
      <c r="X12" s="88"/>
      <c r="Y12" s="89">
        <v>3</v>
      </c>
      <c r="Z12" s="89">
        <v>81</v>
      </c>
      <c r="AA12" s="88">
        <v>24</v>
      </c>
      <c r="AB12" s="88">
        <v>29</v>
      </c>
      <c r="AC12" s="88">
        <v>31</v>
      </c>
      <c r="AD12" s="88">
        <v>29</v>
      </c>
      <c r="AE12" s="89">
        <v>4</v>
      </c>
      <c r="AF12" s="89">
        <v>113</v>
      </c>
      <c r="AG12" s="89">
        <f>SUM(G12,M12,S12,Y12,AE12)</f>
        <v>20</v>
      </c>
      <c r="AH12" s="90">
        <f>SUM(H12,N12,T12,Z12,AF12)</f>
        <v>612</v>
      </c>
    </row>
    <row r="13" spans="1:34" ht="15.75" x14ac:dyDescent="0.25">
      <c r="A13" s="51" t="s">
        <v>97</v>
      </c>
      <c r="B13" s="62">
        <v>28</v>
      </c>
      <c r="C13" s="62">
        <v>28</v>
      </c>
      <c r="D13" s="62">
        <v>22</v>
      </c>
      <c r="E13" s="62"/>
      <c r="F13" s="62"/>
      <c r="G13" s="91">
        <v>3</v>
      </c>
      <c r="H13" s="91">
        <v>78</v>
      </c>
      <c r="I13" s="62">
        <v>26</v>
      </c>
      <c r="J13" s="62">
        <v>27</v>
      </c>
      <c r="K13" s="62"/>
      <c r="L13" s="62"/>
      <c r="M13" s="91">
        <v>2</v>
      </c>
      <c r="N13" s="91">
        <v>53</v>
      </c>
      <c r="O13" s="62">
        <v>33</v>
      </c>
      <c r="P13" s="62">
        <v>33</v>
      </c>
      <c r="Q13" s="62"/>
      <c r="R13" s="62"/>
      <c r="S13" s="91">
        <v>2</v>
      </c>
      <c r="T13" s="91">
        <v>66</v>
      </c>
      <c r="U13" s="62">
        <v>28</v>
      </c>
      <c r="V13" s="62">
        <v>25</v>
      </c>
      <c r="W13" s="62"/>
      <c r="X13" s="62"/>
      <c r="Y13" s="91">
        <v>2</v>
      </c>
      <c r="Z13" s="91">
        <v>53</v>
      </c>
      <c r="AA13" s="62">
        <v>29</v>
      </c>
      <c r="AB13" s="62">
        <v>21</v>
      </c>
      <c r="AC13" s="62"/>
      <c r="AD13" s="62"/>
      <c r="AE13" s="91">
        <v>2</v>
      </c>
      <c r="AF13" s="91">
        <v>50</v>
      </c>
      <c r="AG13" s="91">
        <f>SUM(G13,M13,S13,Y13,AE13)</f>
        <v>11</v>
      </c>
      <c r="AH13" s="92">
        <f>SUM(H13,N13,T13,Z13,AF13)</f>
        <v>300</v>
      </c>
    </row>
    <row r="14" spans="1:34" ht="15.75" x14ac:dyDescent="0.25">
      <c r="A14" s="4" t="s">
        <v>98</v>
      </c>
      <c r="B14" s="62">
        <v>30</v>
      </c>
      <c r="C14" s="62"/>
      <c r="D14" s="62"/>
      <c r="E14" s="62"/>
      <c r="F14" s="62"/>
      <c r="G14" s="91">
        <v>1</v>
      </c>
      <c r="H14" s="91">
        <v>30</v>
      </c>
      <c r="I14" s="62">
        <v>34</v>
      </c>
      <c r="J14" s="62"/>
      <c r="K14" s="62"/>
      <c r="L14" s="62"/>
      <c r="M14" s="91">
        <v>1</v>
      </c>
      <c r="N14" s="91">
        <v>34</v>
      </c>
      <c r="O14" s="62">
        <v>20</v>
      </c>
      <c r="P14" s="62">
        <v>16</v>
      </c>
      <c r="Q14" s="62"/>
      <c r="R14" s="62"/>
      <c r="S14" s="91">
        <v>2</v>
      </c>
      <c r="T14" s="91">
        <v>36</v>
      </c>
      <c r="U14" s="62">
        <v>17</v>
      </c>
      <c r="V14" s="62">
        <v>20</v>
      </c>
      <c r="W14" s="62"/>
      <c r="X14" s="62"/>
      <c r="Y14" s="91">
        <v>2</v>
      </c>
      <c r="Z14" s="91">
        <v>37</v>
      </c>
      <c r="AA14" s="62">
        <v>25</v>
      </c>
      <c r="AB14" s="62"/>
      <c r="AC14" s="62"/>
      <c r="AD14" s="62"/>
      <c r="AE14" s="91">
        <v>1</v>
      </c>
      <c r="AF14" s="91">
        <v>25</v>
      </c>
      <c r="AG14" s="91">
        <f>SUM(G14,M14,S14,Y14,AE14)</f>
        <v>7</v>
      </c>
      <c r="AH14" s="92">
        <f t="shared" ref="AH14:AH29" si="0">SUM(H14,N14,T14,Z14,AF14)</f>
        <v>162</v>
      </c>
    </row>
    <row r="15" spans="1:34" ht="31.5" x14ac:dyDescent="0.25">
      <c r="A15" s="5" t="s">
        <v>100</v>
      </c>
      <c r="B15" s="62">
        <v>31</v>
      </c>
      <c r="C15" s="62">
        <v>33</v>
      </c>
      <c r="D15" s="62">
        <v>32</v>
      </c>
      <c r="E15" s="62">
        <v>33</v>
      </c>
      <c r="F15" s="62"/>
      <c r="G15" s="91">
        <v>4</v>
      </c>
      <c r="H15" s="91">
        <v>129</v>
      </c>
      <c r="I15" s="62">
        <v>30</v>
      </c>
      <c r="J15" s="62">
        <v>30</v>
      </c>
      <c r="K15" s="62">
        <v>29</v>
      </c>
      <c r="L15" s="62">
        <v>30</v>
      </c>
      <c r="M15" s="91">
        <v>4</v>
      </c>
      <c r="N15" s="91">
        <v>119</v>
      </c>
      <c r="O15" s="62">
        <v>28</v>
      </c>
      <c r="P15" s="62">
        <v>28</v>
      </c>
      <c r="Q15" s="62">
        <v>30</v>
      </c>
      <c r="R15" s="62">
        <v>28</v>
      </c>
      <c r="S15" s="91">
        <v>4</v>
      </c>
      <c r="T15" s="91">
        <v>114</v>
      </c>
      <c r="U15" s="62">
        <v>29</v>
      </c>
      <c r="V15" s="62">
        <v>30</v>
      </c>
      <c r="W15" s="62">
        <v>25</v>
      </c>
      <c r="X15" s="62">
        <v>21</v>
      </c>
      <c r="Y15" s="91">
        <v>4</v>
      </c>
      <c r="Z15" s="91">
        <v>105</v>
      </c>
      <c r="AA15" s="62">
        <v>28</v>
      </c>
      <c r="AB15" s="62">
        <v>30</v>
      </c>
      <c r="AC15" s="62">
        <v>28</v>
      </c>
      <c r="AD15" s="62">
        <v>17</v>
      </c>
      <c r="AE15" s="91">
        <v>4</v>
      </c>
      <c r="AF15" s="91">
        <v>103</v>
      </c>
      <c r="AG15" s="91">
        <f>SUM(G15,M15,S15,Y15,AE15)</f>
        <v>20</v>
      </c>
      <c r="AH15" s="92">
        <f t="shared" si="0"/>
        <v>570</v>
      </c>
    </row>
    <row r="16" spans="1:34" ht="31.5" x14ac:dyDescent="0.25">
      <c r="A16" s="5" t="s">
        <v>101</v>
      </c>
      <c r="B16" s="62">
        <v>34</v>
      </c>
      <c r="C16" s="62">
        <v>35</v>
      </c>
      <c r="D16" s="62"/>
      <c r="E16" s="62"/>
      <c r="F16" s="62"/>
      <c r="G16" s="91">
        <v>2</v>
      </c>
      <c r="H16" s="91">
        <v>69</v>
      </c>
      <c r="I16" s="62">
        <v>19</v>
      </c>
      <c r="J16" s="62">
        <v>23</v>
      </c>
      <c r="K16" s="62"/>
      <c r="L16" s="62"/>
      <c r="M16" s="91">
        <v>2</v>
      </c>
      <c r="N16" s="91">
        <v>42</v>
      </c>
      <c r="O16" s="62">
        <v>27</v>
      </c>
      <c r="P16" s="62">
        <v>23</v>
      </c>
      <c r="Q16" s="62"/>
      <c r="R16" s="62"/>
      <c r="S16" s="91">
        <v>2</v>
      </c>
      <c r="T16" s="91">
        <v>50</v>
      </c>
      <c r="U16" s="62">
        <v>19</v>
      </c>
      <c r="V16" s="62">
        <v>30</v>
      </c>
      <c r="W16" s="62"/>
      <c r="X16" s="62"/>
      <c r="Y16" s="91">
        <v>2</v>
      </c>
      <c r="Z16" s="91">
        <v>49</v>
      </c>
      <c r="AA16" s="62">
        <v>29</v>
      </c>
      <c r="AB16" s="62">
        <v>29</v>
      </c>
      <c r="AC16" s="62"/>
      <c r="AD16" s="62"/>
      <c r="AE16" s="91">
        <v>2</v>
      </c>
      <c r="AF16" s="91">
        <v>58</v>
      </c>
      <c r="AG16" s="91">
        <f>SUM(G16,M16,S16,Y16,AE16)</f>
        <v>10</v>
      </c>
      <c r="AH16" s="92">
        <f t="shared" si="0"/>
        <v>268</v>
      </c>
    </row>
    <row r="17" spans="1:34" ht="33.75" customHeight="1" x14ac:dyDescent="0.25">
      <c r="A17" s="5" t="s">
        <v>102</v>
      </c>
      <c r="B17" s="62">
        <v>28</v>
      </c>
      <c r="C17" s="62">
        <v>27</v>
      </c>
      <c r="D17" s="62">
        <v>20</v>
      </c>
      <c r="E17" s="62"/>
      <c r="F17" s="62"/>
      <c r="G17" s="91">
        <v>3</v>
      </c>
      <c r="H17" s="91">
        <v>75</v>
      </c>
      <c r="I17" s="62">
        <v>22</v>
      </c>
      <c r="J17" s="62">
        <v>23</v>
      </c>
      <c r="K17" s="62">
        <v>21</v>
      </c>
      <c r="L17" s="62"/>
      <c r="M17" s="91">
        <v>3</v>
      </c>
      <c r="N17" s="91">
        <v>66</v>
      </c>
      <c r="O17" s="62">
        <v>27</v>
      </c>
      <c r="P17" s="62">
        <v>21</v>
      </c>
      <c r="Q17" s="62"/>
      <c r="R17" s="62"/>
      <c r="S17" s="91">
        <v>2</v>
      </c>
      <c r="T17" s="91">
        <v>48</v>
      </c>
      <c r="U17" s="62">
        <v>21</v>
      </c>
      <c r="V17" s="62">
        <v>20</v>
      </c>
      <c r="W17" s="62"/>
      <c r="X17" s="62"/>
      <c r="Y17" s="91">
        <v>2</v>
      </c>
      <c r="Z17" s="91">
        <v>41</v>
      </c>
      <c r="AA17" s="62">
        <v>20</v>
      </c>
      <c r="AB17" s="62">
        <v>20</v>
      </c>
      <c r="AC17" s="62"/>
      <c r="AD17" s="62"/>
      <c r="AE17" s="91">
        <v>2</v>
      </c>
      <c r="AF17" s="91">
        <v>40</v>
      </c>
      <c r="AG17" s="91">
        <f t="shared" ref="AG17:AG29" si="1">SUM(G17,M17,S17,Y17,AE17)</f>
        <v>12</v>
      </c>
      <c r="AH17" s="92">
        <f t="shared" si="0"/>
        <v>270</v>
      </c>
    </row>
    <row r="18" spans="1:34" ht="15.75" x14ac:dyDescent="0.25">
      <c r="A18" s="4" t="s">
        <v>103</v>
      </c>
      <c r="B18" s="62">
        <v>32</v>
      </c>
      <c r="C18" s="62"/>
      <c r="D18" s="62"/>
      <c r="E18" s="62"/>
      <c r="F18" s="62"/>
      <c r="G18" s="91">
        <v>1</v>
      </c>
      <c r="H18" s="91">
        <v>32</v>
      </c>
      <c r="I18" s="62">
        <v>28</v>
      </c>
      <c r="J18" s="62"/>
      <c r="K18" s="62"/>
      <c r="L18" s="62"/>
      <c r="M18" s="91">
        <v>1</v>
      </c>
      <c r="N18" s="91">
        <v>28</v>
      </c>
      <c r="O18" s="62">
        <v>23</v>
      </c>
      <c r="P18" s="62"/>
      <c r="Q18" s="62"/>
      <c r="R18" s="62"/>
      <c r="S18" s="91">
        <v>1</v>
      </c>
      <c r="T18" s="91">
        <v>23</v>
      </c>
      <c r="U18" s="62">
        <v>21</v>
      </c>
      <c r="V18" s="62"/>
      <c r="W18" s="62"/>
      <c r="X18" s="62"/>
      <c r="Y18" s="91">
        <v>1</v>
      </c>
      <c r="Z18" s="91">
        <v>21</v>
      </c>
      <c r="AA18" s="62">
        <v>20</v>
      </c>
      <c r="AB18" s="62"/>
      <c r="AC18" s="62"/>
      <c r="AD18" s="62"/>
      <c r="AE18" s="91">
        <v>1</v>
      </c>
      <c r="AF18" s="91">
        <v>20</v>
      </c>
      <c r="AG18" s="91">
        <f t="shared" si="1"/>
        <v>5</v>
      </c>
      <c r="AH18" s="92">
        <f t="shared" si="0"/>
        <v>124</v>
      </c>
    </row>
    <row r="19" spans="1:34" ht="15.75" x14ac:dyDescent="0.25">
      <c r="A19" s="4" t="s">
        <v>104</v>
      </c>
      <c r="B19" s="62">
        <v>29</v>
      </c>
      <c r="C19" s="62">
        <v>24</v>
      </c>
      <c r="D19" s="62">
        <v>27</v>
      </c>
      <c r="E19" s="62">
        <v>23</v>
      </c>
      <c r="F19" s="62"/>
      <c r="G19" s="91">
        <v>4</v>
      </c>
      <c r="H19" s="91">
        <v>103</v>
      </c>
      <c r="I19" s="62">
        <v>30</v>
      </c>
      <c r="J19" s="62">
        <v>30</v>
      </c>
      <c r="K19" s="62">
        <v>30</v>
      </c>
      <c r="L19" s="62"/>
      <c r="M19" s="91">
        <v>3</v>
      </c>
      <c r="N19" s="91">
        <v>90</v>
      </c>
      <c r="O19" s="62">
        <v>26</v>
      </c>
      <c r="P19" s="62">
        <v>29</v>
      </c>
      <c r="Q19" s="62">
        <v>28</v>
      </c>
      <c r="R19" s="62"/>
      <c r="S19" s="91">
        <v>3</v>
      </c>
      <c r="T19" s="91">
        <v>83</v>
      </c>
      <c r="U19" s="62">
        <v>22</v>
      </c>
      <c r="V19" s="62">
        <v>18</v>
      </c>
      <c r="W19" s="62">
        <v>21</v>
      </c>
      <c r="X19" s="62"/>
      <c r="Y19" s="91">
        <v>3</v>
      </c>
      <c r="Z19" s="91">
        <v>61</v>
      </c>
      <c r="AA19" s="62">
        <v>27</v>
      </c>
      <c r="AB19" s="62">
        <v>26</v>
      </c>
      <c r="AC19" s="62">
        <v>28</v>
      </c>
      <c r="AD19" s="62"/>
      <c r="AE19" s="91">
        <v>3</v>
      </c>
      <c r="AF19" s="91">
        <v>81</v>
      </c>
      <c r="AG19" s="91">
        <f t="shared" si="1"/>
        <v>16</v>
      </c>
      <c r="AH19" s="92">
        <f t="shared" si="0"/>
        <v>418</v>
      </c>
    </row>
    <row r="20" spans="1:34" ht="15.75" x14ac:dyDescent="0.25">
      <c r="A20" s="4" t="s">
        <v>105</v>
      </c>
      <c r="B20" s="62">
        <v>28</v>
      </c>
      <c r="C20" s="62">
        <v>28</v>
      </c>
      <c r="D20" s="62">
        <v>28</v>
      </c>
      <c r="E20" s="62"/>
      <c r="F20" s="62"/>
      <c r="G20" s="91">
        <v>3</v>
      </c>
      <c r="H20" s="91">
        <v>84</v>
      </c>
      <c r="I20" s="62">
        <v>26</v>
      </c>
      <c r="J20" s="62">
        <v>27</v>
      </c>
      <c r="K20" s="62">
        <v>28</v>
      </c>
      <c r="L20" s="62">
        <v>28</v>
      </c>
      <c r="M20" s="91">
        <v>4</v>
      </c>
      <c r="N20" s="91">
        <v>109</v>
      </c>
      <c r="O20" s="62">
        <v>30</v>
      </c>
      <c r="P20" s="62">
        <v>32</v>
      </c>
      <c r="Q20" s="62">
        <v>28</v>
      </c>
      <c r="R20" s="62"/>
      <c r="S20" s="91">
        <v>3</v>
      </c>
      <c r="T20" s="91">
        <v>90</v>
      </c>
      <c r="U20" s="62">
        <v>24</v>
      </c>
      <c r="V20" s="62">
        <v>24</v>
      </c>
      <c r="W20" s="62">
        <v>24</v>
      </c>
      <c r="X20" s="62"/>
      <c r="Y20" s="91">
        <v>3</v>
      </c>
      <c r="Z20" s="91">
        <v>72</v>
      </c>
      <c r="AA20" s="62">
        <v>29</v>
      </c>
      <c r="AB20" s="62">
        <v>21</v>
      </c>
      <c r="AC20" s="62">
        <v>21</v>
      </c>
      <c r="AD20" s="62"/>
      <c r="AE20" s="91">
        <v>3</v>
      </c>
      <c r="AF20" s="91">
        <v>71</v>
      </c>
      <c r="AG20" s="91">
        <f t="shared" si="1"/>
        <v>16</v>
      </c>
      <c r="AH20" s="92">
        <f t="shared" si="0"/>
        <v>426</v>
      </c>
    </row>
    <row r="21" spans="1:34" ht="15.75" x14ac:dyDescent="0.25">
      <c r="A21" s="4" t="s">
        <v>106</v>
      </c>
      <c r="B21" s="62">
        <v>28</v>
      </c>
      <c r="C21" s="62"/>
      <c r="D21" s="62"/>
      <c r="E21" s="62"/>
      <c r="F21" s="62"/>
      <c r="G21" s="91">
        <v>1</v>
      </c>
      <c r="H21" s="91">
        <v>28</v>
      </c>
      <c r="I21" s="62">
        <v>17</v>
      </c>
      <c r="J21" s="62">
        <v>17</v>
      </c>
      <c r="K21" s="62"/>
      <c r="L21" s="62"/>
      <c r="M21" s="91">
        <v>2</v>
      </c>
      <c r="N21" s="91">
        <v>34</v>
      </c>
      <c r="O21" s="62">
        <v>22</v>
      </c>
      <c r="P21" s="62">
        <v>17</v>
      </c>
      <c r="Q21" s="62"/>
      <c r="R21" s="62"/>
      <c r="S21" s="91">
        <v>2</v>
      </c>
      <c r="T21" s="91">
        <v>39</v>
      </c>
      <c r="U21" s="62">
        <v>22</v>
      </c>
      <c r="V21" s="62"/>
      <c r="W21" s="62"/>
      <c r="X21" s="62"/>
      <c r="Y21" s="91">
        <v>1</v>
      </c>
      <c r="Z21" s="91">
        <v>22</v>
      </c>
      <c r="AA21" s="62">
        <v>27</v>
      </c>
      <c r="AB21" s="62"/>
      <c r="AC21" s="62"/>
      <c r="AD21" s="62"/>
      <c r="AE21" s="91">
        <v>1</v>
      </c>
      <c r="AF21" s="91">
        <v>27</v>
      </c>
      <c r="AG21" s="91">
        <f t="shared" si="1"/>
        <v>7</v>
      </c>
      <c r="AH21" s="92">
        <f t="shared" si="0"/>
        <v>150</v>
      </c>
    </row>
    <row r="22" spans="1:34" ht="31.5" x14ac:dyDescent="0.25">
      <c r="A22" s="5" t="s">
        <v>107</v>
      </c>
      <c r="B22" s="61">
        <v>30</v>
      </c>
      <c r="C22" s="61">
        <v>30</v>
      </c>
      <c r="D22" s="61"/>
      <c r="E22" s="61"/>
      <c r="F22" s="61"/>
      <c r="G22" s="58">
        <v>2</v>
      </c>
      <c r="H22" s="58">
        <v>60</v>
      </c>
      <c r="I22" s="61">
        <v>30</v>
      </c>
      <c r="J22" s="61">
        <v>30</v>
      </c>
      <c r="K22" s="61"/>
      <c r="L22" s="61"/>
      <c r="M22" s="58">
        <v>2</v>
      </c>
      <c r="N22" s="58">
        <v>60</v>
      </c>
      <c r="O22" s="61">
        <v>35</v>
      </c>
      <c r="P22" s="61">
        <v>35</v>
      </c>
      <c r="Q22" s="61"/>
      <c r="R22" s="61"/>
      <c r="S22" s="58">
        <v>2</v>
      </c>
      <c r="T22" s="58">
        <v>70</v>
      </c>
      <c r="U22" s="61">
        <v>31</v>
      </c>
      <c r="V22" s="61">
        <v>32</v>
      </c>
      <c r="W22" s="61"/>
      <c r="X22" s="61"/>
      <c r="Y22" s="58">
        <v>2</v>
      </c>
      <c r="Z22" s="58">
        <v>63</v>
      </c>
      <c r="AA22" s="61">
        <v>30</v>
      </c>
      <c r="AB22" s="61">
        <v>28</v>
      </c>
      <c r="AC22" s="61"/>
      <c r="AD22" s="61"/>
      <c r="AE22" s="58">
        <v>2</v>
      </c>
      <c r="AF22" s="58">
        <v>58</v>
      </c>
      <c r="AG22" s="91">
        <f t="shared" si="1"/>
        <v>10</v>
      </c>
      <c r="AH22" s="92">
        <f t="shared" si="0"/>
        <v>311</v>
      </c>
    </row>
    <row r="23" spans="1:34" ht="64.5" customHeight="1" x14ac:dyDescent="0.25">
      <c r="A23" s="5" t="s">
        <v>125</v>
      </c>
      <c r="B23" s="62"/>
      <c r="C23" s="62"/>
      <c r="D23" s="62"/>
      <c r="E23" s="62"/>
      <c r="F23" s="62"/>
      <c r="G23" s="91"/>
      <c r="H23" s="91"/>
      <c r="I23" s="62"/>
      <c r="J23" s="62"/>
      <c r="K23" s="62"/>
      <c r="L23" s="62"/>
      <c r="M23" s="91"/>
      <c r="N23" s="91"/>
      <c r="O23" s="62"/>
      <c r="P23" s="62"/>
      <c r="Q23" s="62"/>
      <c r="R23" s="62"/>
      <c r="S23" s="91"/>
      <c r="T23" s="91"/>
      <c r="U23" s="62"/>
      <c r="V23" s="62"/>
      <c r="W23" s="62"/>
      <c r="X23" s="62"/>
      <c r="Y23" s="91"/>
      <c r="Z23" s="91"/>
      <c r="AA23" s="62"/>
      <c r="AB23" s="62"/>
      <c r="AC23" s="62"/>
      <c r="AD23" s="62"/>
      <c r="AE23" s="91"/>
      <c r="AF23" s="91"/>
      <c r="AG23" s="91">
        <f t="shared" si="1"/>
        <v>0</v>
      </c>
      <c r="AH23" s="92">
        <f t="shared" si="0"/>
        <v>0</v>
      </c>
    </row>
    <row r="24" spans="1:34" ht="18.75" customHeight="1" x14ac:dyDescent="0.25">
      <c r="A24" s="5" t="s">
        <v>10</v>
      </c>
      <c r="B24" s="61">
        <v>23</v>
      </c>
      <c r="C24" s="61"/>
      <c r="D24" s="61"/>
      <c r="E24" s="61"/>
      <c r="F24" s="61"/>
      <c r="G24" s="58">
        <v>1</v>
      </c>
      <c r="H24" s="58">
        <v>23</v>
      </c>
      <c r="I24" s="61">
        <v>17</v>
      </c>
      <c r="J24" s="61"/>
      <c r="K24" s="61"/>
      <c r="L24" s="61"/>
      <c r="M24" s="58">
        <v>1</v>
      </c>
      <c r="N24" s="58">
        <v>17</v>
      </c>
      <c r="O24" s="61">
        <v>13</v>
      </c>
      <c r="P24" s="61"/>
      <c r="Q24" s="61"/>
      <c r="R24" s="61"/>
      <c r="S24" s="58">
        <v>1</v>
      </c>
      <c r="T24" s="58">
        <v>13</v>
      </c>
      <c r="U24" s="61">
        <v>15</v>
      </c>
      <c r="V24" s="61"/>
      <c r="W24" s="61"/>
      <c r="X24" s="61"/>
      <c r="Y24" s="58">
        <v>1</v>
      </c>
      <c r="Z24" s="58">
        <v>15</v>
      </c>
      <c r="AA24" s="61">
        <v>14</v>
      </c>
      <c r="AB24" s="61"/>
      <c r="AC24" s="61"/>
      <c r="AD24" s="61"/>
      <c r="AE24" s="58">
        <v>1</v>
      </c>
      <c r="AF24" s="58">
        <v>14</v>
      </c>
      <c r="AG24" s="91">
        <f t="shared" si="1"/>
        <v>5</v>
      </c>
      <c r="AH24" s="92">
        <f t="shared" si="0"/>
        <v>82</v>
      </c>
    </row>
    <row r="25" spans="1:34" ht="63" x14ac:dyDescent="0.25">
      <c r="A25" s="5" t="s">
        <v>123</v>
      </c>
      <c r="B25" s="62">
        <v>20</v>
      </c>
      <c r="C25" s="62"/>
      <c r="D25" s="62"/>
      <c r="E25" s="62"/>
      <c r="F25" s="62"/>
      <c r="G25" s="91">
        <v>1</v>
      </c>
      <c r="H25" s="91">
        <v>20</v>
      </c>
      <c r="I25" s="62">
        <v>13</v>
      </c>
      <c r="J25" s="62"/>
      <c r="K25" s="62"/>
      <c r="L25" s="62"/>
      <c r="M25" s="91">
        <v>1</v>
      </c>
      <c r="N25" s="91">
        <v>13</v>
      </c>
      <c r="O25" s="62">
        <v>12</v>
      </c>
      <c r="P25" s="62"/>
      <c r="Q25" s="62"/>
      <c r="R25" s="62"/>
      <c r="S25" s="91">
        <v>1</v>
      </c>
      <c r="T25" s="91">
        <v>12</v>
      </c>
      <c r="U25" s="62">
        <v>21</v>
      </c>
      <c r="V25" s="62"/>
      <c r="W25" s="62"/>
      <c r="X25" s="62"/>
      <c r="Y25" s="91">
        <v>1</v>
      </c>
      <c r="Z25" s="91">
        <v>21</v>
      </c>
      <c r="AA25" s="62">
        <v>11</v>
      </c>
      <c r="AB25" s="62"/>
      <c r="AC25" s="62"/>
      <c r="AD25" s="62"/>
      <c r="AE25" s="91">
        <v>1</v>
      </c>
      <c r="AF25" s="91">
        <v>11</v>
      </c>
      <c r="AG25" s="91">
        <f t="shared" si="1"/>
        <v>5</v>
      </c>
      <c r="AH25" s="92">
        <f t="shared" si="0"/>
        <v>77</v>
      </c>
    </row>
    <row r="26" spans="1:34" ht="15.75" x14ac:dyDescent="0.25">
      <c r="A26" s="4" t="s">
        <v>9</v>
      </c>
      <c r="B26" s="62">
        <v>21</v>
      </c>
      <c r="C26" s="62">
        <v>22</v>
      </c>
      <c r="D26" s="62"/>
      <c r="E26" s="62"/>
      <c r="F26" s="62"/>
      <c r="G26" s="91">
        <v>2</v>
      </c>
      <c r="H26" s="91">
        <v>43</v>
      </c>
      <c r="I26" s="62">
        <v>18</v>
      </c>
      <c r="J26" s="62">
        <v>20</v>
      </c>
      <c r="K26" s="62"/>
      <c r="L26" s="62"/>
      <c r="M26" s="91">
        <v>2</v>
      </c>
      <c r="N26" s="91">
        <v>38</v>
      </c>
      <c r="O26" s="62">
        <v>22</v>
      </c>
      <c r="P26" s="62">
        <v>20</v>
      </c>
      <c r="Q26" s="62"/>
      <c r="R26" s="62"/>
      <c r="S26" s="91">
        <v>2</v>
      </c>
      <c r="T26" s="91">
        <v>42</v>
      </c>
      <c r="U26" s="62">
        <v>18</v>
      </c>
      <c r="V26" s="62">
        <v>23</v>
      </c>
      <c r="W26" s="62"/>
      <c r="X26" s="62"/>
      <c r="Y26" s="91">
        <v>2</v>
      </c>
      <c r="Z26" s="91">
        <v>41</v>
      </c>
      <c r="AA26" s="62">
        <v>17</v>
      </c>
      <c r="AB26" s="62">
        <v>21</v>
      </c>
      <c r="AC26" s="62"/>
      <c r="AD26" s="62"/>
      <c r="AE26" s="91">
        <v>2</v>
      </c>
      <c r="AF26" s="91">
        <v>38</v>
      </c>
      <c r="AG26" s="91">
        <f t="shared" si="1"/>
        <v>10</v>
      </c>
      <c r="AH26" s="92">
        <f t="shared" si="0"/>
        <v>202</v>
      </c>
    </row>
    <row r="27" spans="1:34" ht="15.75" x14ac:dyDescent="0.25">
      <c r="A27" s="4" t="s">
        <v>8</v>
      </c>
      <c r="B27" s="62">
        <v>19</v>
      </c>
      <c r="C27" s="62"/>
      <c r="D27" s="62"/>
      <c r="E27" s="62"/>
      <c r="F27" s="62"/>
      <c r="G27" s="91">
        <v>1</v>
      </c>
      <c r="H27" s="91">
        <v>19</v>
      </c>
      <c r="I27" s="62">
        <v>15</v>
      </c>
      <c r="J27" s="62"/>
      <c r="K27" s="62"/>
      <c r="L27" s="62"/>
      <c r="M27" s="91">
        <v>1</v>
      </c>
      <c r="N27" s="91">
        <v>15</v>
      </c>
      <c r="O27" s="62">
        <v>12</v>
      </c>
      <c r="P27" s="62"/>
      <c r="Q27" s="62"/>
      <c r="R27" s="62"/>
      <c r="S27" s="91">
        <v>1</v>
      </c>
      <c r="T27" s="91">
        <v>12</v>
      </c>
      <c r="U27" s="62">
        <v>18</v>
      </c>
      <c r="V27" s="62"/>
      <c r="W27" s="62"/>
      <c r="X27" s="62"/>
      <c r="Y27" s="91">
        <v>1</v>
      </c>
      <c r="Z27" s="91">
        <v>18</v>
      </c>
      <c r="AA27" s="62">
        <v>15</v>
      </c>
      <c r="AB27" s="62"/>
      <c r="AC27" s="62"/>
      <c r="AD27" s="62"/>
      <c r="AE27" s="91">
        <v>1</v>
      </c>
      <c r="AF27" s="91">
        <v>15</v>
      </c>
      <c r="AG27" s="91">
        <f t="shared" si="1"/>
        <v>5</v>
      </c>
      <c r="AH27" s="92">
        <f t="shared" si="0"/>
        <v>79</v>
      </c>
    </row>
    <row r="28" spans="1:34" ht="30.75" customHeight="1" x14ac:dyDescent="0.25">
      <c r="A28" s="5" t="s">
        <v>11</v>
      </c>
      <c r="B28" s="61"/>
      <c r="C28" s="61"/>
      <c r="D28" s="61"/>
      <c r="E28" s="61"/>
      <c r="F28" s="61"/>
      <c r="G28" s="58"/>
      <c r="H28" s="58"/>
      <c r="I28" s="61">
        <v>8</v>
      </c>
      <c r="J28" s="61"/>
      <c r="K28" s="61"/>
      <c r="L28" s="61"/>
      <c r="M28" s="58">
        <v>1</v>
      </c>
      <c r="N28" s="58">
        <v>8</v>
      </c>
      <c r="O28" s="61"/>
      <c r="P28" s="61"/>
      <c r="Q28" s="61"/>
      <c r="R28" s="61"/>
      <c r="S28" s="58"/>
      <c r="T28" s="58"/>
      <c r="U28" s="61"/>
      <c r="V28" s="61"/>
      <c r="W28" s="61"/>
      <c r="X28" s="61"/>
      <c r="Y28" s="58"/>
      <c r="Z28" s="58"/>
      <c r="AA28" s="61"/>
      <c r="AB28" s="61"/>
      <c r="AC28" s="61"/>
      <c r="AD28" s="61"/>
      <c r="AE28" s="58"/>
      <c r="AF28" s="58"/>
      <c r="AG28" s="91">
        <f t="shared" si="1"/>
        <v>1</v>
      </c>
      <c r="AH28" s="92">
        <f t="shared" si="0"/>
        <v>8</v>
      </c>
    </row>
    <row r="29" spans="1:34" ht="16.5" thickBot="1" x14ac:dyDescent="0.3">
      <c r="A29" s="25" t="s">
        <v>0</v>
      </c>
      <c r="B29" s="66">
        <v>13</v>
      </c>
      <c r="C29" s="66"/>
      <c r="D29" s="66"/>
      <c r="E29" s="66"/>
      <c r="F29" s="66"/>
      <c r="G29" s="94">
        <v>1</v>
      </c>
      <c r="H29" s="94">
        <v>13</v>
      </c>
      <c r="I29" s="66">
        <v>11</v>
      </c>
      <c r="J29" s="66"/>
      <c r="K29" s="66"/>
      <c r="L29" s="66"/>
      <c r="M29" s="94">
        <v>1</v>
      </c>
      <c r="N29" s="94">
        <v>11</v>
      </c>
      <c r="O29" s="66">
        <v>18</v>
      </c>
      <c r="P29" s="66"/>
      <c r="Q29" s="66"/>
      <c r="R29" s="66"/>
      <c r="S29" s="94">
        <v>1</v>
      </c>
      <c r="T29" s="94">
        <v>18</v>
      </c>
      <c r="U29" s="66">
        <v>12</v>
      </c>
      <c r="V29" s="66"/>
      <c r="W29" s="66"/>
      <c r="X29" s="66"/>
      <c r="Y29" s="94">
        <v>1</v>
      </c>
      <c r="Z29" s="94">
        <v>12</v>
      </c>
      <c r="AA29" s="66">
        <v>7</v>
      </c>
      <c r="AB29" s="66"/>
      <c r="AC29" s="66"/>
      <c r="AD29" s="66"/>
      <c r="AE29" s="94">
        <v>1</v>
      </c>
      <c r="AF29" s="94">
        <v>7</v>
      </c>
      <c r="AG29" s="94">
        <f t="shared" si="1"/>
        <v>5</v>
      </c>
      <c r="AH29" s="95">
        <f t="shared" si="0"/>
        <v>61</v>
      </c>
    </row>
    <row r="30" spans="1:34" ht="19.5" customHeight="1" thickBot="1" x14ac:dyDescent="0.3">
      <c r="A30" s="26" t="s">
        <v>63</v>
      </c>
      <c r="B30" s="18">
        <f>SUM(B12:B29)</f>
        <v>430</v>
      </c>
      <c r="C30" s="18">
        <f t="shared" ref="C30:AH30" si="2">SUM(C12:C29)</f>
        <v>260</v>
      </c>
      <c r="D30" s="18">
        <f t="shared" si="2"/>
        <v>161</v>
      </c>
      <c r="E30" s="18">
        <f t="shared" si="2"/>
        <v>89</v>
      </c>
      <c r="F30" s="18">
        <f t="shared" si="2"/>
        <v>31</v>
      </c>
      <c r="G30" s="18">
        <f t="shared" si="2"/>
        <v>35</v>
      </c>
      <c r="H30" s="18">
        <f t="shared" si="2"/>
        <v>971</v>
      </c>
      <c r="I30" s="18">
        <f t="shared" si="2"/>
        <v>376</v>
      </c>
      <c r="J30" s="18">
        <f t="shared" si="2"/>
        <v>257</v>
      </c>
      <c r="K30" s="18">
        <f t="shared" si="2"/>
        <v>143</v>
      </c>
      <c r="L30" s="18">
        <f t="shared" si="2"/>
        <v>90</v>
      </c>
      <c r="M30" s="18">
        <f t="shared" si="2"/>
        <v>35</v>
      </c>
      <c r="N30" s="18">
        <f t="shared" si="2"/>
        <v>866</v>
      </c>
      <c r="O30" s="18">
        <f t="shared" si="2"/>
        <v>376</v>
      </c>
      <c r="P30" s="18">
        <f t="shared" si="2"/>
        <v>282</v>
      </c>
      <c r="Q30" s="18">
        <f t="shared" si="2"/>
        <v>121</v>
      </c>
      <c r="R30" s="18">
        <f t="shared" si="2"/>
        <v>61</v>
      </c>
      <c r="S30" s="18">
        <f t="shared" si="2"/>
        <v>33</v>
      </c>
      <c r="T30" s="18">
        <f t="shared" si="2"/>
        <v>840</v>
      </c>
      <c r="U30" s="18">
        <f t="shared" si="2"/>
        <v>346</v>
      </c>
      <c r="V30" s="18">
        <f t="shared" si="2"/>
        <v>246</v>
      </c>
      <c r="W30" s="18">
        <f t="shared" si="2"/>
        <v>99</v>
      </c>
      <c r="X30" s="18">
        <f t="shared" si="2"/>
        <v>21</v>
      </c>
      <c r="Y30" s="18">
        <f t="shared" si="2"/>
        <v>31</v>
      </c>
      <c r="Z30" s="18">
        <f t="shared" si="2"/>
        <v>712</v>
      </c>
      <c r="AA30" s="18">
        <f t="shared" si="2"/>
        <v>352</v>
      </c>
      <c r="AB30" s="18">
        <f t="shared" si="2"/>
        <v>225</v>
      </c>
      <c r="AC30" s="18">
        <f t="shared" si="2"/>
        <v>108</v>
      </c>
      <c r="AD30" s="18">
        <f t="shared" si="2"/>
        <v>46</v>
      </c>
      <c r="AE30" s="18">
        <f t="shared" si="2"/>
        <v>31</v>
      </c>
      <c r="AF30" s="18">
        <f t="shared" si="2"/>
        <v>731</v>
      </c>
      <c r="AG30" s="18">
        <f t="shared" si="2"/>
        <v>165</v>
      </c>
      <c r="AH30" s="27">
        <f t="shared" si="2"/>
        <v>4120</v>
      </c>
    </row>
    <row r="31" spans="1:34" ht="16.5" thickBot="1" x14ac:dyDescent="0.3">
      <c r="A31" s="10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</row>
    <row r="32" spans="1:34" ht="15.75" x14ac:dyDescent="0.25">
      <c r="A32" s="87" t="s">
        <v>131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97"/>
    </row>
    <row r="33" spans="1:34" ht="31.5" x14ac:dyDescent="0.25">
      <c r="A33" s="5" t="s">
        <v>108</v>
      </c>
      <c r="B33" s="62"/>
      <c r="C33" s="62"/>
      <c r="D33" s="62"/>
      <c r="E33" s="62"/>
      <c r="F33" s="62">
        <v>1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>
        <v>1</v>
      </c>
      <c r="AC33" s="62"/>
      <c r="AD33" s="62"/>
      <c r="AE33" s="62"/>
      <c r="AF33" s="62"/>
      <c r="AG33" s="62"/>
      <c r="AH33" s="63"/>
    </row>
    <row r="34" spans="1:34" ht="15.75" x14ac:dyDescent="0.25">
      <c r="A34" s="4" t="s">
        <v>98</v>
      </c>
      <c r="B34" s="62"/>
      <c r="C34" s="62"/>
      <c r="D34" s="62"/>
      <c r="E34" s="62"/>
      <c r="F34" s="62"/>
      <c r="G34" s="62"/>
      <c r="H34" s="62"/>
      <c r="I34" s="62">
        <v>1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3"/>
    </row>
    <row r="35" spans="1:34" ht="31.5" x14ac:dyDescent="0.25">
      <c r="A35" s="5" t="s">
        <v>101</v>
      </c>
      <c r="B35" s="62"/>
      <c r="C35" s="62">
        <v>1</v>
      </c>
      <c r="D35" s="62"/>
      <c r="E35" s="62"/>
      <c r="F35" s="62"/>
      <c r="G35" s="62"/>
      <c r="H35" s="62"/>
      <c r="I35" s="62"/>
      <c r="J35" s="62">
        <v>1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3"/>
    </row>
    <row r="36" spans="1:34" ht="15.75" x14ac:dyDescent="0.25">
      <c r="A36" s="4" t="s">
        <v>103</v>
      </c>
      <c r="B36" s="62"/>
      <c r="C36" s="62"/>
      <c r="D36" s="62"/>
      <c r="E36" s="62"/>
      <c r="F36" s="62"/>
      <c r="G36" s="62"/>
      <c r="H36" s="62"/>
      <c r="I36" s="62">
        <v>1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3"/>
    </row>
    <row r="37" spans="1:34" ht="15.75" x14ac:dyDescent="0.25">
      <c r="A37" s="4" t="s">
        <v>104</v>
      </c>
      <c r="B37" s="62"/>
      <c r="C37" s="62"/>
      <c r="D37" s="62">
        <v>1</v>
      </c>
      <c r="E37" s="62"/>
      <c r="F37" s="62"/>
      <c r="G37" s="62"/>
      <c r="H37" s="62"/>
      <c r="I37" s="62"/>
      <c r="J37" s="62"/>
      <c r="K37" s="62">
        <v>1</v>
      </c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3"/>
    </row>
    <row r="38" spans="1:34" ht="16.5" thickBot="1" x14ac:dyDescent="0.3">
      <c r="A38" s="49" t="s">
        <v>106</v>
      </c>
      <c r="B38" s="64"/>
      <c r="C38" s="64"/>
      <c r="D38" s="64"/>
      <c r="E38" s="64"/>
      <c r="F38" s="64"/>
      <c r="G38" s="64"/>
      <c r="H38" s="64"/>
      <c r="I38" s="64">
        <v>1</v>
      </c>
      <c r="J38" s="64"/>
      <c r="K38" s="64"/>
      <c r="L38" s="64"/>
      <c r="M38" s="64"/>
      <c r="N38" s="64"/>
      <c r="O38" s="64">
        <v>1</v>
      </c>
      <c r="P38" s="64">
        <v>1</v>
      </c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5"/>
    </row>
    <row r="39" spans="1:34" ht="15.75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15.75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22.5" x14ac:dyDescent="0.3">
      <c r="A41" s="69" t="s">
        <v>66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7"/>
      <c r="V41" s="1"/>
      <c r="W41" s="1"/>
      <c r="X41" s="10"/>
      <c r="Y41" s="10"/>
      <c r="Z41" s="10"/>
      <c r="AA41" s="68" t="s">
        <v>67</v>
      </c>
      <c r="AB41" s="10"/>
      <c r="AC41" s="10"/>
      <c r="AD41" s="10"/>
      <c r="AE41" s="10"/>
      <c r="AF41" s="10"/>
      <c r="AG41" s="10"/>
      <c r="AH41" s="10"/>
    </row>
    <row r="42" spans="1:34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5.7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</sheetData>
  <mergeCells count="2">
    <mergeCell ref="B7:AH7"/>
    <mergeCell ref="B8:AH8"/>
  </mergeCells>
  <phoneticPr fontId="0" type="noConversion"/>
  <pageMargins left="0.7" right="0.7" top="0.75" bottom="0.75" header="0.3" footer="0.3"/>
  <pageSetup paperSize="9" scale="5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H41"/>
  <sheetViews>
    <sheetView zoomScale="85" zoomScaleNormal="85" workbookViewId="0">
      <selection activeCell="S5" sqref="S5"/>
    </sheetView>
  </sheetViews>
  <sheetFormatPr defaultRowHeight="15" x14ac:dyDescent="0.25"/>
  <cols>
    <col min="1" max="1" width="30.140625" customWidth="1"/>
    <col min="2" max="2" width="6.140625" customWidth="1"/>
    <col min="3" max="3" width="5.42578125" customWidth="1"/>
    <col min="4" max="4" width="5.140625" customWidth="1"/>
    <col min="5" max="5" width="7.7109375" customWidth="1"/>
    <col min="6" max="6" width="7.140625" customWidth="1"/>
    <col min="7" max="7" width="5.42578125" customWidth="1"/>
    <col min="8" max="8" width="5.7109375" customWidth="1"/>
    <col min="9" max="9" width="5.42578125" customWidth="1"/>
    <col min="10" max="10" width="7.7109375" customWidth="1"/>
    <col min="11" max="11" width="7.5703125" customWidth="1"/>
    <col min="12" max="12" width="4.5703125" customWidth="1"/>
    <col min="13" max="13" width="7.7109375" customWidth="1"/>
    <col min="14" max="15" width="7.140625" customWidth="1"/>
    <col min="18" max="18" width="8.5703125" customWidth="1"/>
    <col min="19" max="19" width="8.28515625" customWidth="1"/>
    <col min="24" max="24" width="9.7109375" bestFit="1" customWidth="1"/>
  </cols>
  <sheetData>
    <row r="3" spans="1:24" ht="18.75" x14ac:dyDescent="0.3">
      <c r="S3" s="12" t="s">
        <v>152</v>
      </c>
    </row>
    <row r="4" spans="1:24" ht="18.75" x14ac:dyDescent="0.3">
      <c r="S4" s="12" t="s">
        <v>65</v>
      </c>
    </row>
    <row r="5" spans="1:24" ht="18.75" x14ac:dyDescent="0.3">
      <c r="S5" s="12" t="s">
        <v>156</v>
      </c>
    </row>
    <row r="8" spans="1:24" ht="20.25" x14ac:dyDescent="0.3">
      <c r="B8" s="113" t="s">
        <v>153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21" customHeight="1" x14ac:dyDescent="0.3">
      <c r="B9" s="120" t="s">
        <v>68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ht="21" customHeight="1" x14ac:dyDescent="0.3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24" ht="16.5" thickBot="1" x14ac:dyDescent="0.3">
      <c r="C11" s="13"/>
    </row>
    <row r="12" spans="1:24" s="14" customFormat="1" ht="29.25" customHeight="1" x14ac:dyDescent="0.25">
      <c r="A12" s="116" t="s">
        <v>69</v>
      </c>
      <c r="B12" s="118" t="s">
        <v>53</v>
      </c>
      <c r="C12" s="118" t="s">
        <v>54</v>
      </c>
      <c r="D12" s="118" t="s">
        <v>55</v>
      </c>
      <c r="E12" s="114" t="s">
        <v>6</v>
      </c>
      <c r="F12" s="114" t="s">
        <v>7</v>
      </c>
      <c r="G12" s="118" t="s">
        <v>56</v>
      </c>
      <c r="H12" s="118" t="s">
        <v>57</v>
      </c>
      <c r="I12" s="118" t="s">
        <v>58</v>
      </c>
      <c r="J12" s="114" t="s">
        <v>6</v>
      </c>
      <c r="K12" s="114" t="s">
        <v>7</v>
      </c>
      <c r="L12" s="121">
        <v>12</v>
      </c>
      <c r="M12" s="114" t="s">
        <v>6</v>
      </c>
      <c r="N12" s="114" t="s">
        <v>7</v>
      </c>
      <c r="O12" s="114" t="s">
        <v>59</v>
      </c>
      <c r="P12" s="114" t="s">
        <v>60</v>
      </c>
      <c r="Q12" s="114" t="s">
        <v>61</v>
      </c>
      <c r="R12" s="114" t="s">
        <v>62</v>
      </c>
      <c r="S12" s="126" t="s">
        <v>109</v>
      </c>
      <c r="T12" s="104"/>
      <c r="U12" s="123" t="s">
        <v>73</v>
      </c>
      <c r="V12" s="124"/>
      <c r="W12" s="124"/>
      <c r="X12" s="125"/>
    </row>
    <row r="13" spans="1:24" ht="31.5" customHeight="1" thickBot="1" x14ac:dyDescent="0.3">
      <c r="A13" s="117"/>
      <c r="B13" s="119"/>
      <c r="C13" s="119"/>
      <c r="D13" s="119"/>
      <c r="E13" s="115"/>
      <c r="F13" s="115"/>
      <c r="G13" s="119"/>
      <c r="H13" s="119"/>
      <c r="I13" s="119"/>
      <c r="J13" s="115"/>
      <c r="K13" s="115"/>
      <c r="L13" s="122"/>
      <c r="M13" s="115"/>
      <c r="N13" s="115"/>
      <c r="O13" s="115"/>
      <c r="P13" s="115"/>
      <c r="Q13" s="115"/>
      <c r="R13" s="115"/>
      <c r="S13" s="127"/>
      <c r="T13" s="105"/>
      <c r="U13" s="20" t="s">
        <v>74</v>
      </c>
      <c r="V13" s="21" t="s">
        <v>75</v>
      </c>
      <c r="W13" s="21" t="s">
        <v>150</v>
      </c>
      <c r="X13" s="22" t="s">
        <v>151</v>
      </c>
    </row>
    <row r="14" spans="1:24" ht="31.5" x14ac:dyDescent="0.25">
      <c r="A14" s="52" t="s">
        <v>108</v>
      </c>
      <c r="B14" s="99">
        <v>29</v>
      </c>
      <c r="C14" s="99">
        <v>31</v>
      </c>
      <c r="D14" s="99"/>
      <c r="E14" s="100">
        <v>2</v>
      </c>
      <c r="F14" s="100">
        <v>60</v>
      </c>
      <c r="G14" s="99">
        <v>28</v>
      </c>
      <c r="H14" s="99">
        <v>29</v>
      </c>
      <c r="I14" s="99"/>
      <c r="J14" s="100">
        <v>2</v>
      </c>
      <c r="K14" s="100">
        <v>57</v>
      </c>
      <c r="L14" s="99"/>
      <c r="M14" s="99"/>
      <c r="N14" s="99"/>
      <c r="O14" s="100">
        <f t="shared" ref="O14:P19" si="0">SUM(E14,J14)</f>
        <v>4</v>
      </c>
      <c r="P14" s="100">
        <f t="shared" si="0"/>
        <v>117</v>
      </c>
      <c r="Q14" s="100">
        <f>SUM('1-4'!AE12,'5-9'!AG12,O14)</f>
        <v>43</v>
      </c>
      <c r="R14" s="100">
        <f>SUM('1-4'!AF12,'5-9'!AH12,P14)</f>
        <v>1292</v>
      </c>
      <c r="S14" s="101">
        <v>5</v>
      </c>
      <c r="T14" s="105"/>
      <c r="U14" s="28">
        <f>'1-4'!AF12/'1-4'!AE12</f>
        <v>29.631578947368421</v>
      </c>
      <c r="V14" s="29">
        <f>'5-9'!AH12/'5-9'!AG12</f>
        <v>30.6</v>
      </c>
      <c r="W14" s="29">
        <f>P14/O14</f>
        <v>29.25</v>
      </c>
      <c r="X14" s="70">
        <f>R14/Q14</f>
        <v>30.046511627906977</v>
      </c>
    </row>
    <row r="15" spans="1:24" ht="15.75" x14ac:dyDescent="0.25">
      <c r="A15" s="4" t="s">
        <v>97</v>
      </c>
      <c r="B15" s="62">
        <v>20</v>
      </c>
      <c r="C15" s="62"/>
      <c r="D15" s="62"/>
      <c r="E15" s="91">
        <v>1</v>
      </c>
      <c r="F15" s="91">
        <v>20</v>
      </c>
      <c r="G15" s="62">
        <v>21</v>
      </c>
      <c r="H15" s="62"/>
      <c r="I15" s="62"/>
      <c r="J15" s="91">
        <v>1</v>
      </c>
      <c r="K15" s="91">
        <v>21</v>
      </c>
      <c r="L15" s="62"/>
      <c r="M15" s="62"/>
      <c r="N15" s="62"/>
      <c r="O15" s="91">
        <f t="shared" si="0"/>
        <v>2</v>
      </c>
      <c r="P15" s="91">
        <f t="shared" si="0"/>
        <v>41</v>
      </c>
      <c r="Q15" s="91">
        <f>SUM('1-4'!AE13,'5-9'!AG13,O15)</f>
        <v>23</v>
      </c>
      <c r="R15" s="91">
        <f>SUM('1-4'!AF13,'5-9'!AH13,P15)</f>
        <v>629</v>
      </c>
      <c r="S15" s="102">
        <v>3</v>
      </c>
      <c r="T15" s="105"/>
      <c r="U15" s="28">
        <f>'1-4'!AF13/'1-4'!AE13</f>
        <v>28.8</v>
      </c>
      <c r="V15" s="29">
        <f>'5-9'!AH13/'5-9'!AG13</f>
        <v>27.272727272727273</v>
      </c>
      <c r="W15" s="29">
        <f t="shared" ref="W15:W32" si="1">P15/O15</f>
        <v>20.5</v>
      </c>
      <c r="X15" s="70">
        <f t="shared" ref="X15:X32" si="2">R15/Q15</f>
        <v>27.347826086956523</v>
      </c>
    </row>
    <row r="16" spans="1:24" ht="15.75" x14ac:dyDescent="0.25">
      <c r="A16" s="4" t="s">
        <v>98</v>
      </c>
      <c r="B16" s="62">
        <v>23</v>
      </c>
      <c r="C16" s="62"/>
      <c r="D16" s="62"/>
      <c r="E16" s="91">
        <v>1</v>
      </c>
      <c r="F16" s="91">
        <v>23</v>
      </c>
      <c r="G16" s="62">
        <v>18</v>
      </c>
      <c r="H16" s="62"/>
      <c r="I16" s="62"/>
      <c r="J16" s="91">
        <v>1</v>
      </c>
      <c r="K16" s="91">
        <v>18</v>
      </c>
      <c r="L16" s="62"/>
      <c r="M16" s="62"/>
      <c r="N16" s="62"/>
      <c r="O16" s="91">
        <f t="shared" si="0"/>
        <v>2</v>
      </c>
      <c r="P16" s="91">
        <f t="shared" si="0"/>
        <v>41</v>
      </c>
      <c r="Q16" s="91">
        <f>SUM('1-4'!AE14,'5-9'!AG14,O16)</f>
        <v>13</v>
      </c>
      <c r="R16" s="91">
        <f>SUM('1-4'!AF14,'5-9'!AH14,P16)</f>
        <v>318</v>
      </c>
      <c r="S16" s="102">
        <v>2</v>
      </c>
      <c r="T16" s="105"/>
      <c r="U16" s="28">
        <f>'1-4'!AF14/'1-4'!AE14</f>
        <v>28.75</v>
      </c>
      <c r="V16" s="29">
        <f>'5-9'!AH14/'5-9'!AG14</f>
        <v>23.142857142857142</v>
      </c>
      <c r="W16" s="29">
        <f t="shared" si="1"/>
        <v>20.5</v>
      </c>
      <c r="X16" s="70">
        <f t="shared" si="2"/>
        <v>24.46153846153846</v>
      </c>
    </row>
    <row r="17" spans="1:24" ht="31.5" x14ac:dyDescent="0.25">
      <c r="A17" s="5" t="s">
        <v>100</v>
      </c>
      <c r="B17" s="62">
        <v>23</v>
      </c>
      <c r="C17" s="62">
        <v>23</v>
      </c>
      <c r="D17" s="62">
        <v>24</v>
      </c>
      <c r="E17" s="91">
        <v>3</v>
      </c>
      <c r="F17" s="91">
        <v>70</v>
      </c>
      <c r="G17" s="62">
        <v>21</v>
      </c>
      <c r="H17" s="62">
        <v>21</v>
      </c>
      <c r="I17" s="62">
        <v>27</v>
      </c>
      <c r="J17" s="91">
        <v>3</v>
      </c>
      <c r="K17" s="91">
        <v>69</v>
      </c>
      <c r="L17" s="62"/>
      <c r="M17" s="62"/>
      <c r="N17" s="62"/>
      <c r="O17" s="91">
        <f t="shared" si="0"/>
        <v>6</v>
      </c>
      <c r="P17" s="91">
        <f t="shared" si="0"/>
        <v>139</v>
      </c>
      <c r="Q17" s="91">
        <f>SUM('1-4'!AE15,'5-9'!AG15,O17)</f>
        <v>45</v>
      </c>
      <c r="R17" s="91">
        <f>SUM('1-4'!AF15,'5-9'!AH15,P17)</f>
        <v>1281</v>
      </c>
      <c r="S17" s="102">
        <v>5</v>
      </c>
      <c r="T17" s="105"/>
      <c r="U17" s="28">
        <f>'1-4'!AF15/'1-4'!AE15</f>
        <v>30.105263157894736</v>
      </c>
      <c r="V17" s="29">
        <f>'5-9'!AH15/'5-9'!AG15</f>
        <v>28.5</v>
      </c>
      <c r="W17" s="29">
        <f t="shared" si="1"/>
        <v>23.166666666666668</v>
      </c>
      <c r="X17" s="70">
        <f t="shared" si="2"/>
        <v>28.466666666666665</v>
      </c>
    </row>
    <row r="18" spans="1:24" ht="31.5" x14ac:dyDescent="0.25">
      <c r="A18" s="5" t="s">
        <v>101</v>
      </c>
      <c r="B18" s="62">
        <v>18</v>
      </c>
      <c r="C18" s="62">
        <v>18</v>
      </c>
      <c r="D18" s="62"/>
      <c r="E18" s="91">
        <v>2</v>
      </c>
      <c r="F18" s="91">
        <v>36</v>
      </c>
      <c r="G18" s="62">
        <v>17</v>
      </c>
      <c r="H18" s="62">
        <v>15</v>
      </c>
      <c r="I18" s="62"/>
      <c r="J18" s="91">
        <v>2</v>
      </c>
      <c r="K18" s="91">
        <v>32</v>
      </c>
      <c r="L18" s="62"/>
      <c r="M18" s="62"/>
      <c r="N18" s="62"/>
      <c r="O18" s="91">
        <f t="shared" si="0"/>
        <v>4</v>
      </c>
      <c r="P18" s="91">
        <f t="shared" si="0"/>
        <v>68</v>
      </c>
      <c r="Q18" s="91">
        <f>SUM('1-4'!AE16,'5-9'!AG16,O18)</f>
        <v>26</v>
      </c>
      <c r="R18" s="91">
        <f>SUM('1-4'!AF16,'5-9'!AH16,P18)</f>
        <v>647</v>
      </c>
      <c r="S18" s="102">
        <v>4</v>
      </c>
      <c r="T18" s="105"/>
      <c r="U18" s="28">
        <f>'1-4'!AF16/'1-4'!AE16</f>
        <v>25.916666666666668</v>
      </c>
      <c r="V18" s="29">
        <f>'5-9'!AH16/'5-9'!AG16</f>
        <v>26.8</v>
      </c>
      <c r="W18" s="29">
        <f t="shared" si="1"/>
        <v>17</v>
      </c>
      <c r="X18" s="70">
        <f t="shared" si="2"/>
        <v>24.884615384615383</v>
      </c>
    </row>
    <row r="19" spans="1:24" ht="47.25" x14ac:dyDescent="0.25">
      <c r="A19" s="5" t="s">
        <v>102</v>
      </c>
      <c r="B19" s="62">
        <v>27</v>
      </c>
      <c r="C19" s="62"/>
      <c r="D19" s="62"/>
      <c r="E19" s="91">
        <v>1</v>
      </c>
      <c r="F19" s="91">
        <v>27</v>
      </c>
      <c r="G19" s="62">
        <v>24</v>
      </c>
      <c r="H19" s="62"/>
      <c r="I19" s="62"/>
      <c r="J19" s="91">
        <v>1</v>
      </c>
      <c r="K19" s="91">
        <v>24</v>
      </c>
      <c r="L19" s="62"/>
      <c r="M19" s="62"/>
      <c r="N19" s="62"/>
      <c r="O19" s="91">
        <f t="shared" si="0"/>
        <v>2</v>
      </c>
      <c r="P19" s="91">
        <f t="shared" si="0"/>
        <v>51</v>
      </c>
      <c r="Q19" s="91">
        <f>SUM('1-4'!AE17,'5-9'!AG17,O19)</f>
        <v>25</v>
      </c>
      <c r="R19" s="91">
        <f>SUM('1-4'!AF17,'5-9'!AH17,P19)</f>
        <v>608</v>
      </c>
      <c r="S19" s="102">
        <v>4</v>
      </c>
      <c r="T19" s="105"/>
      <c r="U19" s="28">
        <f>'1-4'!AF17/'1-4'!AE17</f>
        <v>26.09090909090909</v>
      </c>
      <c r="V19" s="29">
        <f>'5-9'!AH17/'5-9'!AG17</f>
        <v>22.5</v>
      </c>
      <c r="W19" s="29">
        <f t="shared" si="1"/>
        <v>25.5</v>
      </c>
      <c r="X19" s="70">
        <f t="shared" si="2"/>
        <v>24.32</v>
      </c>
    </row>
    <row r="20" spans="1:24" ht="15.75" x14ac:dyDescent="0.25">
      <c r="A20" s="4" t="s">
        <v>103</v>
      </c>
      <c r="B20" s="62"/>
      <c r="C20" s="62"/>
      <c r="D20" s="62"/>
      <c r="E20" s="91"/>
      <c r="F20" s="91"/>
      <c r="G20" s="62"/>
      <c r="H20" s="62"/>
      <c r="I20" s="62"/>
      <c r="J20" s="91"/>
      <c r="K20" s="91"/>
      <c r="L20" s="62"/>
      <c r="M20" s="62"/>
      <c r="N20" s="62"/>
      <c r="O20" s="91"/>
      <c r="P20" s="91"/>
      <c r="Q20" s="91">
        <f>SUM('1-4'!AE18,'5-9'!AG18,O20)</f>
        <v>10</v>
      </c>
      <c r="R20" s="91">
        <f>SUM('1-4'!AF18,'5-9'!AH18,P20)</f>
        <v>247</v>
      </c>
      <c r="S20" s="102">
        <v>3</v>
      </c>
      <c r="T20" s="105"/>
      <c r="U20" s="28">
        <f>'1-4'!AF18/'1-4'!AE18</f>
        <v>24.6</v>
      </c>
      <c r="V20" s="29">
        <f>'5-9'!AH18/'5-9'!AG18</f>
        <v>24.8</v>
      </c>
      <c r="W20" s="29"/>
      <c r="X20" s="70">
        <f t="shared" si="2"/>
        <v>24.7</v>
      </c>
    </row>
    <row r="21" spans="1:24" ht="15.75" x14ac:dyDescent="0.25">
      <c r="A21" s="4" t="s">
        <v>104</v>
      </c>
      <c r="B21" s="62">
        <v>22</v>
      </c>
      <c r="C21" s="62">
        <v>23</v>
      </c>
      <c r="D21" s="62"/>
      <c r="E21" s="91">
        <v>2</v>
      </c>
      <c r="F21" s="91">
        <v>45</v>
      </c>
      <c r="G21" s="62">
        <v>21</v>
      </c>
      <c r="H21" s="62">
        <v>23</v>
      </c>
      <c r="I21" s="62"/>
      <c r="J21" s="91">
        <v>2</v>
      </c>
      <c r="K21" s="91">
        <v>44</v>
      </c>
      <c r="L21" s="62"/>
      <c r="M21" s="62"/>
      <c r="N21" s="62"/>
      <c r="O21" s="91">
        <f>SUM(E21,J21)</f>
        <v>4</v>
      </c>
      <c r="P21" s="91">
        <f>SUM(F21,K21)</f>
        <v>89</v>
      </c>
      <c r="Q21" s="91">
        <f>SUM('1-4'!AE19,'5-9'!AG19,O21)</f>
        <v>32</v>
      </c>
      <c r="R21" s="91">
        <f>SUM('1-4'!AF19,'5-9'!AH19,P21)</f>
        <v>838</v>
      </c>
      <c r="S21" s="102">
        <v>4</v>
      </c>
      <c r="T21" s="105"/>
      <c r="U21" s="28">
        <f>'1-4'!AF19/'1-4'!AE19</f>
        <v>27.583333333333332</v>
      </c>
      <c r="V21" s="29">
        <f>'5-9'!AH19/'5-9'!AG19</f>
        <v>26.125</v>
      </c>
      <c r="W21" s="29">
        <f t="shared" si="1"/>
        <v>22.25</v>
      </c>
      <c r="X21" s="70">
        <f t="shared" si="2"/>
        <v>26.1875</v>
      </c>
    </row>
    <row r="22" spans="1:24" ht="15.75" x14ac:dyDescent="0.25">
      <c r="A22" s="4" t="s">
        <v>105</v>
      </c>
      <c r="B22" s="62">
        <v>25</v>
      </c>
      <c r="C22" s="62">
        <v>25</v>
      </c>
      <c r="D22" s="62"/>
      <c r="E22" s="91">
        <v>2</v>
      </c>
      <c r="F22" s="91">
        <v>50</v>
      </c>
      <c r="G22" s="62">
        <v>20</v>
      </c>
      <c r="H22" s="62">
        <v>20</v>
      </c>
      <c r="I22" s="62"/>
      <c r="J22" s="91">
        <v>2</v>
      </c>
      <c r="K22" s="91">
        <v>40</v>
      </c>
      <c r="L22" s="62"/>
      <c r="M22" s="62"/>
      <c r="N22" s="62"/>
      <c r="O22" s="91">
        <f>SUM(E22,J22)</f>
        <v>4</v>
      </c>
      <c r="P22" s="91">
        <f>SUM(F22,K22)</f>
        <v>90</v>
      </c>
      <c r="Q22" s="91">
        <f>SUM('1-4'!AE20,'5-9'!AG20,O22)</f>
        <v>35</v>
      </c>
      <c r="R22" s="91">
        <f>SUM('1-4'!AF20,'5-9'!AH20,P22)</f>
        <v>952</v>
      </c>
      <c r="S22" s="102">
        <v>6</v>
      </c>
      <c r="T22" s="105"/>
      <c r="U22" s="28">
        <f>'1-4'!AF20/'1-4'!AE20</f>
        <v>29.066666666666666</v>
      </c>
      <c r="V22" s="29">
        <f>'5-9'!AH20/'5-9'!AG20</f>
        <v>26.625</v>
      </c>
      <c r="W22" s="29">
        <f t="shared" si="1"/>
        <v>22.5</v>
      </c>
      <c r="X22" s="70">
        <f t="shared" si="2"/>
        <v>27.2</v>
      </c>
    </row>
    <row r="23" spans="1:24" ht="15.75" x14ac:dyDescent="0.25">
      <c r="A23" s="4" t="s">
        <v>106</v>
      </c>
      <c r="B23" s="62"/>
      <c r="C23" s="62"/>
      <c r="D23" s="62"/>
      <c r="E23" s="91"/>
      <c r="F23" s="91"/>
      <c r="G23" s="62"/>
      <c r="H23" s="62"/>
      <c r="I23" s="62"/>
      <c r="J23" s="91"/>
      <c r="K23" s="91"/>
      <c r="L23" s="62"/>
      <c r="M23" s="62"/>
      <c r="N23" s="62"/>
      <c r="O23" s="91"/>
      <c r="P23" s="91"/>
      <c r="Q23" s="91">
        <f>SUM('1-4'!AE21,'5-9'!AG21,O23)</f>
        <v>12</v>
      </c>
      <c r="R23" s="91">
        <f>SUM('1-4'!AF21,'5-9'!AH21,P23)</f>
        <v>276</v>
      </c>
      <c r="S23" s="102">
        <v>2</v>
      </c>
      <c r="T23" s="105"/>
      <c r="U23" s="28">
        <f>'1-4'!AF21/'1-4'!AE21</f>
        <v>25.2</v>
      </c>
      <c r="V23" s="29">
        <f>'5-9'!AH21/'5-9'!AG21</f>
        <v>21.428571428571427</v>
      </c>
      <c r="W23" s="29"/>
      <c r="X23" s="70">
        <f t="shared" si="2"/>
        <v>23</v>
      </c>
    </row>
    <row r="24" spans="1:24" ht="31.5" x14ac:dyDescent="0.25">
      <c r="A24" s="5" t="s">
        <v>107</v>
      </c>
      <c r="B24" s="61">
        <v>32</v>
      </c>
      <c r="C24" s="61">
        <v>31</v>
      </c>
      <c r="D24" s="61"/>
      <c r="E24" s="58">
        <v>2</v>
      </c>
      <c r="F24" s="58">
        <v>63</v>
      </c>
      <c r="G24" s="61">
        <v>23</v>
      </c>
      <c r="H24" s="61">
        <v>26</v>
      </c>
      <c r="I24" s="61"/>
      <c r="J24" s="58">
        <v>2</v>
      </c>
      <c r="K24" s="58">
        <v>49</v>
      </c>
      <c r="L24" s="61"/>
      <c r="M24" s="61"/>
      <c r="N24" s="61"/>
      <c r="O24" s="91">
        <f>SUM(E24,J24)</f>
        <v>4</v>
      </c>
      <c r="P24" s="91">
        <f>SUM(F24,K24)</f>
        <v>112</v>
      </c>
      <c r="Q24" s="91">
        <f>SUM('1-4'!AE22,'5-9'!AG22,O24)</f>
        <v>14</v>
      </c>
      <c r="R24" s="91">
        <f>SUM('1-4'!AF22,'5-9'!AH22,P24)</f>
        <v>423</v>
      </c>
      <c r="S24" s="102"/>
      <c r="T24" s="105"/>
      <c r="U24" s="28"/>
      <c r="V24" s="29">
        <f>'5-9'!AH22/'5-9'!AG22</f>
        <v>31.1</v>
      </c>
      <c r="W24" s="29">
        <f t="shared" si="1"/>
        <v>28</v>
      </c>
      <c r="X24" s="70">
        <f t="shared" si="2"/>
        <v>30.214285714285715</v>
      </c>
    </row>
    <row r="25" spans="1:24" ht="78.75" x14ac:dyDescent="0.25">
      <c r="A25" s="5" t="s">
        <v>125</v>
      </c>
      <c r="B25" s="62"/>
      <c r="C25" s="62"/>
      <c r="D25" s="62"/>
      <c r="E25" s="91"/>
      <c r="F25" s="91"/>
      <c r="G25" s="62"/>
      <c r="H25" s="62"/>
      <c r="I25" s="62"/>
      <c r="J25" s="91"/>
      <c r="K25" s="91"/>
      <c r="L25" s="62"/>
      <c r="M25" s="62"/>
      <c r="N25" s="62"/>
      <c r="O25" s="91"/>
      <c r="P25" s="91"/>
      <c r="Q25" s="91">
        <f>SUM('1-4'!AE23,'5-9'!AG23,O25)</f>
        <v>4</v>
      </c>
      <c r="R25" s="91">
        <f>SUM('1-4'!AF23,'5-9'!AH23,P25)</f>
        <v>94</v>
      </c>
      <c r="S25" s="102">
        <v>2</v>
      </c>
      <c r="T25" s="105"/>
      <c r="U25" s="28">
        <f>'1-4'!AF23/'1-4'!AE23</f>
        <v>23.5</v>
      </c>
      <c r="V25" s="29"/>
      <c r="W25" s="29"/>
      <c r="X25" s="70">
        <f t="shared" si="2"/>
        <v>23.5</v>
      </c>
    </row>
    <row r="26" spans="1:24" ht="18.75" customHeight="1" x14ac:dyDescent="0.25">
      <c r="A26" s="5" t="s">
        <v>10</v>
      </c>
      <c r="B26" s="61">
        <v>10</v>
      </c>
      <c r="C26" s="61"/>
      <c r="D26" s="61"/>
      <c r="E26" s="58">
        <v>1</v>
      </c>
      <c r="F26" s="58">
        <v>10</v>
      </c>
      <c r="G26" s="61">
        <v>12</v>
      </c>
      <c r="H26" s="61"/>
      <c r="I26" s="61"/>
      <c r="J26" s="58">
        <v>1</v>
      </c>
      <c r="K26" s="58">
        <v>12</v>
      </c>
      <c r="L26" s="61"/>
      <c r="M26" s="61"/>
      <c r="N26" s="61"/>
      <c r="O26" s="91">
        <f>SUM(E26,J26)</f>
        <v>2</v>
      </c>
      <c r="P26" s="91">
        <f>SUM(F26,K26)</f>
        <v>22</v>
      </c>
      <c r="Q26" s="91">
        <f>SUM('1-4'!AE24,'5-9'!AG24,O26)</f>
        <v>11</v>
      </c>
      <c r="R26" s="91">
        <f>SUM('1-4'!AF24,'5-9'!AH24,P26)</f>
        <v>175</v>
      </c>
      <c r="S26" s="102">
        <v>0.75</v>
      </c>
      <c r="T26" s="105"/>
      <c r="U26" s="28">
        <f>'1-4'!AF24/'1-4'!AE24</f>
        <v>17.75</v>
      </c>
      <c r="V26" s="29">
        <f>'5-9'!AH24/'5-9'!AG24</f>
        <v>16.399999999999999</v>
      </c>
      <c r="W26" s="29">
        <f t="shared" si="1"/>
        <v>11</v>
      </c>
      <c r="X26" s="70">
        <f t="shared" si="2"/>
        <v>15.909090909090908</v>
      </c>
    </row>
    <row r="27" spans="1:24" ht="63" x14ac:dyDescent="0.25">
      <c r="A27" s="5" t="s">
        <v>124</v>
      </c>
      <c r="B27" s="62"/>
      <c r="C27" s="62"/>
      <c r="D27" s="62"/>
      <c r="E27" s="91"/>
      <c r="F27" s="91"/>
      <c r="G27" s="62"/>
      <c r="H27" s="62"/>
      <c r="I27" s="62"/>
      <c r="J27" s="91"/>
      <c r="K27" s="91"/>
      <c r="L27" s="62"/>
      <c r="M27" s="62"/>
      <c r="N27" s="62"/>
      <c r="O27" s="91"/>
      <c r="P27" s="91"/>
      <c r="Q27" s="91">
        <f>SUM('1-4'!AE25,'5-9'!AG25,O27)</f>
        <v>9</v>
      </c>
      <c r="R27" s="91">
        <f>SUM('1-4'!AF25,'5-9'!AH25,P27)</f>
        <v>142</v>
      </c>
      <c r="S27" s="102">
        <v>1</v>
      </c>
      <c r="T27" s="105"/>
      <c r="U27" s="28">
        <f>'1-4'!AF25/'1-4'!AE25</f>
        <v>16.25</v>
      </c>
      <c r="V27" s="29">
        <f>'5-9'!AH25/'5-9'!AG25</f>
        <v>15.4</v>
      </c>
      <c r="W27" s="29"/>
      <c r="X27" s="70">
        <f t="shared" si="2"/>
        <v>15.777777777777779</v>
      </c>
    </row>
    <row r="28" spans="1:24" ht="15.75" x14ac:dyDescent="0.25">
      <c r="A28" s="4" t="s">
        <v>9</v>
      </c>
      <c r="B28" s="62">
        <v>16</v>
      </c>
      <c r="C28" s="62">
        <v>16</v>
      </c>
      <c r="D28" s="62"/>
      <c r="E28" s="91">
        <v>2</v>
      </c>
      <c r="F28" s="91">
        <v>32</v>
      </c>
      <c r="G28" s="62">
        <v>20</v>
      </c>
      <c r="H28" s="62"/>
      <c r="I28" s="62"/>
      <c r="J28" s="91">
        <v>1</v>
      </c>
      <c r="K28" s="91">
        <v>20</v>
      </c>
      <c r="L28" s="62"/>
      <c r="M28" s="62"/>
      <c r="N28" s="62"/>
      <c r="O28" s="91">
        <f>SUM(E28,J28)</f>
        <v>3</v>
      </c>
      <c r="P28" s="91">
        <f>SUM(F28,K28)</f>
        <v>52</v>
      </c>
      <c r="Q28" s="91">
        <f>SUM('1-4'!AE26,'5-9'!AG26,O28)</f>
        <v>22</v>
      </c>
      <c r="R28" s="91">
        <f>SUM('1-4'!AF26,'5-9'!AH26,P28)</f>
        <v>442</v>
      </c>
      <c r="S28" s="102">
        <v>1</v>
      </c>
      <c r="T28" s="105"/>
      <c r="U28" s="28">
        <f>'1-4'!AF26/'1-4'!AE26</f>
        <v>20.888888888888889</v>
      </c>
      <c r="V28" s="29">
        <f>'5-9'!AH26/'5-9'!AG26</f>
        <v>20.2</v>
      </c>
      <c r="W28" s="29">
        <f t="shared" si="1"/>
        <v>17.333333333333332</v>
      </c>
      <c r="X28" s="70">
        <f t="shared" si="2"/>
        <v>20.09090909090909</v>
      </c>
    </row>
    <row r="29" spans="1:24" ht="15.75" x14ac:dyDescent="0.25">
      <c r="A29" s="4" t="s">
        <v>8</v>
      </c>
      <c r="B29" s="62">
        <v>16</v>
      </c>
      <c r="C29" s="62"/>
      <c r="D29" s="62"/>
      <c r="E29" s="91">
        <v>1</v>
      </c>
      <c r="F29" s="91">
        <v>16</v>
      </c>
      <c r="G29" s="62">
        <v>11</v>
      </c>
      <c r="H29" s="62"/>
      <c r="I29" s="62"/>
      <c r="J29" s="91">
        <v>1</v>
      </c>
      <c r="K29" s="91">
        <v>11</v>
      </c>
      <c r="L29" s="62"/>
      <c r="M29" s="62"/>
      <c r="N29" s="62"/>
      <c r="O29" s="91">
        <f>SUM(E29,J29)</f>
        <v>2</v>
      </c>
      <c r="P29" s="91">
        <f>SUM(F29,K29)</f>
        <v>27</v>
      </c>
      <c r="Q29" s="91">
        <f>SUM('1-4'!AE27,'5-9'!AG27,O29)</f>
        <v>11</v>
      </c>
      <c r="R29" s="91">
        <f>SUM('1-4'!AF27,'5-9'!AH27,P29)</f>
        <v>187</v>
      </c>
      <c r="S29" s="102">
        <v>1</v>
      </c>
      <c r="T29" s="105"/>
      <c r="U29" s="28">
        <f>'1-4'!AF27/'1-4'!AE27</f>
        <v>20.25</v>
      </c>
      <c r="V29" s="29">
        <f>'5-9'!AH27/'5-9'!AG27</f>
        <v>15.8</v>
      </c>
      <c r="W29" s="29">
        <f t="shared" si="1"/>
        <v>13.5</v>
      </c>
      <c r="X29" s="70">
        <f t="shared" si="2"/>
        <v>17</v>
      </c>
    </row>
    <row r="30" spans="1:24" ht="35.25" customHeight="1" x14ac:dyDescent="0.25">
      <c r="A30" s="5" t="s">
        <v>11</v>
      </c>
      <c r="B30" s="61">
        <v>12</v>
      </c>
      <c r="C30" s="61"/>
      <c r="D30" s="61"/>
      <c r="E30" s="58">
        <v>1</v>
      </c>
      <c r="F30" s="58">
        <v>12</v>
      </c>
      <c r="G30" s="61">
        <v>15</v>
      </c>
      <c r="H30" s="61"/>
      <c r="I30" s="61"/>
      <c r="J30" s="58">
        <v>1</v>
      </c>
      <c r="K30" s="58">
        <v>15</v>
      </c>
      <c r="L30" s="61">
        <v>11</v>
      </c>
      <c r="M30" s="58">
        <v>1</v>
      </c>
      <c r="N30" s="58">
        <v>11</v>
      </c>
      <c r="O30" s="58">
        <f>SUM(E30,J30,M30)</f>
        <v>3</v>
      </c>
      <c r="P30" s="58">
        <f>SUM(F30,K30,N30)</f>
        <v>38</v>
      </c>
      <c r="Q30" s="91">
        <f>SUM('1-4'!AE28,'5-9'!AG28,O30)</f>
        <v>4</v>
      </c>
      <c r="R30" s="91">
        <f>SUM('1-4'!AF28,'5-9'!AH28,P30)</f>
        <v>46</v>
      </c>
      <c r="S30" s="102"/>
      <c r="T30" s="105"/>
      <c r="U30" s="28"/>
      <c r="V30" s="29">
        <f>'5-9'!AH28/'5-9'!AG28</f>
        <v>8</v>
      </c>
      <c r="W30" s="29">
        <f t="shared" si="1"/>
        <v>12.666666666666666</v>
      </c>
      <c r="X30" s="70">
        <f t="shared" si="2"/>
        <v>11.5</v>
      </c>
    </row>
    <row r="31" spans="1:24" ht="16.5" thickBot="1" x14ac:dyDescent="0.3">
      <c r="A31" s="25" t="s">
        <v>0</v>
      </c>
      <c r="B31" s="66"/>
      <c r="C31" s="66"/>
      <c r="D31" s="66"/>
      <c r="E31" s="94"/>
      <c r="F31" s="94"/>
      <c r="G31" s="66"/>
      <c r="H31" s="66"/>
      <c r="I31" s="66"/>
      <c r="J31" s="66"/>
      <c r="K31" s="66"/>
      <c r="L31" s="66"/>
      <c r="M31" s="66"/>
      <c r="N31" s="66"/>
      <c r="O31" s="94"/>
      <c r="P31" s="94"/>
      <c r="Q31" s="94">
        <f>SUM('1-4'!AE29,'5-9'!AG29,O31)</f>
        <v>9</v>
      </c>
      <c r="R31" s="94">
        <f>SUM('1-4'!AF29,'5-9'!AH29,P31)</f>
        <v>101</v>
      </c>
      <c r="S31" s="103">
        <v>1</v>
      </c>
      <c r="T31" s="105"/>
      <c r="U31" s="30">
        <f>'1-4'!AF29/'1-4'!AE29</f>
        <v>10</v>
      </c>
      <c r="V31" s="31">
        <f>'5-9'!AH29/'5-9'!AG29</f>
        <v>12.2</v>
      </c>
      <c r="W31" s="31"/>
      <c r="X31" s="71">
        <f t="shared" si="2"/>
        <v>11.222222222222221</v>
      </c>
    </row>
    <row r="32" spans="1:24" ht="21.75" customHeight="1" thickBot="1" x14ac:dyDescent="0.3">
      <c r="A32" s="26" t="s">
        <v>63</v>
      </c>
      <c r="B32" s="18">
        <f>SUM(B14:B31)</f>
        <v>273</v>
      </c>
      <c r="C32" s="18">
        <f t="shared" ref="C32:S32" si="3">SUM(C14:C31)</f>
        <v>167</v>
      </c>
      <c r="D32" s="18">
        <f t="shared" si="3"/>
        <v>24</v>
      </c>
      <c r="E32" s="18">
        <f t="shared" si="3"/>
        <v>21</v>
      </c>
      <c r="F32" s="18">
        <f t="shared" si="3"/>
        <v>464</v>
      </c>
      <c r="G32" s="18">
        <f t="shared" si="3"/>
        <v>251</v>
      </c>
      <c r="H32" s="18">
        <f t="shared" si="3"/>
        <v>134</v>
      </c>
      <c r="I32" s="18">
        <f t="shared" si="3"/>
        <v>27</v>
      </c>
      <c r="J32" s="18">
        <f t="shared" si="3"/>
        <v>20</v>
      </c>
      <c r="K32" s="18">
        <f t="shared" si="3"/>
        <v>412</v>
      </c>
      <c r="L32" s="18">
        <f t="shared" si="3"/>
        <v>11</v>
      </c>
      <c r="M32" s="18">
        <f t="shared" si="3"/>
        <v>1</v>
      </c>
      <c r="N32" s="18">
        <f t="shared" si="3"/>
        <v>11</v>
      </c>
      <c r="O32" s="18">
        <f t="shared" si="3"/>
        <v>42</v>
      </c>
      <c r="P32" s="18">
        <f t="shared" si="3"/>
        <v>887</v>
      </c>
      <c r="Q32" s="18">
        <f t="shared" si="3"/>
        <v>348</v>
      </c>
      <c r="R32" s="18">
        <f t="shared" si="3"/>
        <v>8698</v>
      </c>
      <c r="S32" s="27">
        <f t="shared" si="3"/>
        <v>44.75</v>
      </c>
      <c r="T32" s="105"/>
      <c r="U32" s="32">
        <f>'1-4'!AF30/'1-4'!AE30</f>
        <v>26.177304964539008</v>
      </c>
      <c r="V32" s="33">
        <f>'5-9'!AH30/'5-9'!AG30</f>
        <v>24.969696969696969</v>
      </c>
      <c r="W32" s="33">
        <f t="shared" si="1"/>
        <v>21.11904761904762</v>
      </c>
      <c r="X32" s="72">
        <f t="shared" si="2"/>
        <v>24.994252873563219</v>
      </c>
    </row>
    <row r="41" spans="1:34" s="14" customFormat="1" ht="22.5" x14ac:dyDescent="0.3">
      <c r="A41" s="7" t="s">
        <v>66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7" t="s">
        <v>67</v>
      </c>
      <c r="T41" s="1"/>
      <c r="V41" s="1"/>
      <c r="W41" s="1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</sheetData>
  <mergeCells count="22">
    <mergeCell ref="B8:X8"/>
    <mergeCell ref="B9:X9"/>
    <mergeCell ref="O12:O13"/>
    <mergeCell ref="P12:P13"/>
    <mergeCell ref="Q12:Q13"/>
    <mergeCell ref="G12:G13"/>
    <mergeCell ref="R12:R13"/>
    <mergeCell ref="L12:L13"/>
    <mergeCell ref="H12:H13"/>
    <mergeCell ref="U12:X12"/>
    <mergeCell ref="S12:S13"/>
    <mergeCell ref="K12:K13"/>
    <mergeCell ref="I12:I13"/>
    <mergeCell ref="J12:J13"/>
    <mergeCell ref="M12:M13"/>
    <mergeCell ref="N12:N13"/>
    <mergeCell ref="F12:F13"/>
    <mergeCell ref="E12:E13"/>
    <mergeCell ref="A12:A13"/>
    <mergeCell ref="B12:B13"/>
    <mergeCell ref="C12:C13"/>
    <mergeCell ref="D12:D13"/>
  </mergeCells>
  <phoneticPr fontId="0" type="noConversion"/>
  <pageMargins left="0.7" right="0.7" top="0.75" bottom="0.75" header="0.3" footer="0.3"/>
  <pageSetup paperSize="9" scale="5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3"/>
  <sheetViews>
    <sheetView topLeftCell="A34" zoomScale="60" zoomScaleNormal="60" workbookViewId="0">
      <selection activeCell="U5" sqref="U5"/>
    </sheetView>
  </sheetViews>
  <sheetFormatPr defaultRowHeight="15" x14ac:dyDescent="0.25"/>
  <cols>
    <col min="1" max="1" width="46" style="40" customWidth="1"/>
    <col min="2" max="2" width="8.140625" style="40" customWidth="1"/>
    <col min="3" max="3" width="15.140625" style="40" customWidth="1"/>
    <col min="4" max="4" width="10" style="40" customWidth="1"/>
    <col min="5" max="5" width="9.42578125" style="40" customWidth="1"/>
    <col min="6" max="6" width="7.7109375" style="40" customWidth="1"/>
    <col min="7" max="7" width="8.28515625" style="40" customWidth="1"/>
    <col min="8" max="8" width="8.140625" style="40" customWidth="1"/>
    <col min="9" max="9" width="8.5703125" style="40" customWidth="1"/>
    <col min="10" max="10" width="8.42578125" style="40" customWidth="1"/>
    <col min="11" max="11" width="8" style="40" customWidth="1"/>
    <col min="12" max="19" width="9.140625" style="40"/>
    <col min="20" max="20" width="8.7109375" style="40" customWidth="1"/>
    <col min="21" max="21" width="8.140625" style="40" customWidth="1"/>
    <col min="22" max="22" width="8.85546875" style="40" customWidth="1"/>
    <col min="23" max="23" width="8.5703125" style="40" customWidth="1"/>
    <col min="24" max="24" width="6.85546875" style="40" customWidth="1"/>
    <col min="25" max="25" width="7.28515625" style="40" customWidth="1"/>
    <col min="26" max="26" width="0" style="40" hidden="1" customWidth="1"/>
    <col min="27" max="27" width="7.28515625" style="40" customWidth="1"/>
    <col min="28" max="28" width="7.85546875" style="40" customWidth="1"/>
    <col min="29" max="16384" width="9.140625" style="40"/>
  </cols>
  <sheetData>
    <row r="2" spans="1:35" s="34" customFormat="1" ht="25.5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35" s="34" customFormat="1" ht="25.5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2" t="s">
        <v>71</v>
      </c>
      <c r="V3" s="41"/>
      <c r="W3" s="41"/>
      <c r="X3" s="41"/>
      <c r="Y3" s="41"/>
      <c r="Z3" s="41"/>
      <c r="AA3" s="41"/>
      <c r="AB3" s="41"/>
    </row>
    <row r="4" spans="1:35" s="34" customFormat="1" ht="25.5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12" t="s">
        <v>65</v>
      </c>
      <c r="V4" s="41"/>
      <c r="W4" s="41"/>
      <c r="X4" s="41"/>
      <c r="Y4" s="41"/>
      <c r="Z4" s="41"/>
      <c r="AA4" s="41"/>
      <c r="AB4" s="41"/>
    </row>
    <row r="5" spans="1:35" s="34" customFormat="1" ht="23.25" customHeight="1" x14ac:dyDescent="0.35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12" t="s">
        <v>156</v>
      </c>
      <c r="V5" s="41"/>
      <c r="W5" s="41"/>
      <c r="X5" s="41"/>
      <c r="Y5" s="41"/>
      <c r="Z5" s="41"/>
      <c r="AA5" s="41"/>
      <c r="AB5" s="41"/>
    </row>
    <row r="6" spans="1:35" s="34" customFormat="1" ht="23.25" customHeight="1" x14ac:dyDescent="0.35">
      <c r="A6" s="42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2"/>
      <c r="V6" s="41"/>
      <c r="W6" s="41"/>
      <c r="X6" s="41"/>
      <c r="Y6" s="41"/>
      <c r="Z6" s="41"/>
      <c r="AA6" s="41"/>
      <c r="AB6" s="41"/>
    </row>
    <row r="7" spans="1:35" customFormat="1" ht="20.25" x14ac:dyDescent="0.3">
      <c r="B7" s="113" t="s">
        <v>154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23"/>
      <c r="AD7" s="23"/>
      <c r="AE7" s="23"/>
      <c r="AF7" s="23"/>
    </row>
    <row r="8" spans="1:35" customFormat="1" ht="21" customHeight="1" x14ac:dyDescent="0.3">
      <c r="B8" s="120" t="s">
        <v>68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24"/>
      <c r="AD8" s="24"/>
      <c r="AE8" s="24"/>
      <c r="AF8" s="24"/>
    </row>
    <row r="9" spans="1:35" customFormat="1" ht="21" customHeight="1" x14ac:dyDescent="0.3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4"/>
      <c r="AD9" s="24"/>
      <c r="AE9" s="24"/>
      <c r="AF9" s="24"/>
    </row>
    <row r="10" spans="1:35" s="34" customFormat="1" ht="24.75" customHeight="1" thickBot="1" x14ac:dyDescent="0.3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35" s="34" customFormat="1" ht="18.75" x14ac:dyDescent="0.2">
      <c r="A11" s="129" t="s">
        <v>122</v>
      </c>
      <c r="B11" s="133" t="s">
        <v>76</v>
      </c>
      <c r="C11" s="133"/>
      <c r="D11" s="133"/>
      <c r="E11" s="133"/>
      <c r="F11" s="133"/>
      <c r="G11" s="133"/>
      <c r="H11" s="133" t="s">
        <v>77</v>
      </c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4"/>
    </row>
    <row r="12" spans="1:35" s="34" customFormat="1" ht="18.75" x14ac:dyDescent="0.2">
      <c r="A12" s="130"/>
      <c r="B12" s="135"/>
      <c r="C12" s="135"/>
      <c r="D12" s="135"/>
      <c r="E12" s="135"/>
      <c r="F12" s="135"/>
      <c r="G12" s="135"/>
      <c r="H12" s="135" t="s">
        <v>78</v>
      </c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 t="s">
        <v>79</v>
      </c>
      <c r="W12" s="135"/>
      <c r="X12" s="135"/>
      <c r="Y12" s="135"/>
      <c r="Z12" s="135"/>
      <c r="AA12" s="135"/>
      <c r="AB12" s="136"/>
    </row>
    <row r="13" spans="1:35" s="34" customFormat="1" ht="60.75" customHeight="1" x14ac:dyDescent="0.2">
      <c r="A13" s="130"/>
      <c r="B13" s="135" t="s">
        <v>80</v>
      </c>
      <c r="C13" s="56" t="s">
        <v>81</v>
      </c>
      <c r="D13" s="131" t="s">
        <v>148</v>
      </c>
      <c r="E13" s="132"/>
      <c r="F13" s="131" t="s">
        <v>147</v>
      </c>
      <c r="G13" s="132"/>
      <c r="H13" s="135" t="s">
        <v>80</v>
      </c>
      <c r="I13" s="135" t="s">
        <v>83</v>
      </c>
      <c r="J13" s="131" t="s">
        <v>142</v>
      </c>
      <c r="K13" s="132"/>
      <c r="L13" s="131" t="s">
        <v>143</v>
      </c>
      <c r="M13" s="132"/>
      <c r="N13" s="131" t="s">
        <v>144</v>
      </c>
      <c r="O13" s="132"/>
      <c r="P13" s="131" t="s">
        <v>145</v>
      </c>
      <c r="Q13" s="132"/>
      <c r="R13" s="131" t="s">
        <v>149</v>
      </c>
      <c r="S13" s="132"/>
      <c r="T13" s="135" t="s">
        <v>146</v>
      </c>
      <c r="U13" s="135"/>
      <c r="V13" s="135" t="s">
        <v>80</v>
      </c>
      <c r="W13" s="135" t="s">
        <v>83</v>
      </c>
      <c r="X13" s="135" t="s">
        <v>82</v>
      </c>
      <c r="Y13" s="135"/>
      <c r="Z13" s="135" t="s">
        <v>84</v>
      </c>
      <c r="AA13" s="135"/>
      <c r="AB13" s="136"/>
      <c r="AC13" s="36"/>
      <c r="AD13" s="36"/>
      <c r="AE13" s="36"/>
      <c r="AF13" s="36"/>
      <c r="AG13" s="36"/>
      <c r="AH13" s="36"/>
      <c r="AI13" s="36"/>
    </row>
    <row r="14" spans="1:35" s="34" customFormat="1" ht="41.25" customHeight="1" x14ac:dyDescent="0.2">
      <c r="A14" s="130"/>
      <c r="B14" s="135"/>
      <c r="C14" s="111" t="s">
        <v>85</v>
      </c>
      <c r="D14" s="56" t="s">
        <v>80</v>
      </c>
      <c r="E14" s="56" t="s">
        <v>83</v>
      </c>
      <c r="F14" s="56" t="s">
        <v>80</v>
      </c>
      <c r="G14" s="56" t="s">
        <v>83</v>
      </c>
      <c r="H14" s="135"/>
      <c r="I14" s="135"/>
      <c r="J14" s="56" t="s">
        <v>80</v>
      </c>
      <c r="K14" s="56" t="s">
        <v>83</v>
      </c>
      <c r="L14" s="56" t="s">
        <v>80</v>
      </c>
      <c r="M14" s="56" t="s">
        <v>83</v>
      </c>
      <c r="N14" s="56" t="s">
        <v>80</v>
      </c>
      <c r="O14" s="56" t="s">
        <v>83</v>
      </c>
      <c r="P14" s="56" t="s">
        <v>80</v>
      </c>
      <c r="Q14" s="56" t="s">
        <v>83</v>
      </c>
      <c r="R14" s="56" t="s">
        <v>80</v>
      </c>
      <c r="S14" s="56" t="s">
        <v>83</v>
      </c>
      <c r="T14" s="56" t="s">
        <v>80</v>
      </c>
      <c r="U14" s="56" t="s">
        <v>83</v>
      </c>
      <c r="V14" s="135"/>
      <c r="W14" s="135"/>
      <c r="X14" s="56" t="s">
        <v>80</v>
      </c>
      <c r="Y14" s="56" t="s">
        <v>83</v>
      </c>
      <c r="Z14" s="56" t="s">
        <v>80</v>
      </c>
      <c r="AA14" s="56" t="s">
        <v>80</v>
      </c>
      <c r="AB14" s="84" t="s">
        <v>83</v>
      </c>
      <c r="AC14" s="36"/>
      <c r="AD14" s="36"/>
      <c r="AE14" s="36"/>
      <c r="AF14" s="36"/>
      <c r="AG14" s="36"/>
      <c r="AH14" s="36"/>
      <c r="AI14" s="36"/>
    </row>
    <row r="15" spans="1:35" s="34" customFormat="1" ht="18.75" customHeight="1" x14ac:dyDescent="0.3">
      <c r="A15" s="76" t="s">
        <v>110</v>
      </c>
      <c r="B15" s="57">
        <v>12</v>
      </c>
      <c r="C15" s="57">
        <v>263</v>
      </c>
      <c r="D15" s="57">
        <v>6</v>
      </c>
      <c r="E15" s="57">
        <v>107</v>
      </c>
      <c r="F15" s="57">
        <v>1</v>
      </c>
      <c r="G15" s="57">
        <v>25</v>
      </c>
      <c r="H15" s="57">
        <v>11</v>
      </c>
      <c r="I15" s="57">
        <v>253</v>
      </c>
      <c r="J15" s="57">
        <v>1</v>
      </c>
      <c r="K15" s="57">
        <v>25</v>
      </c>
      <c r="L15" s="57">
        <v>2</v>
      </c>
      <c r="M15" s="57">
        <v>56</v>
      </c>
      <c r="N15" s="57">
        <v>1</v>
      </c>
      <c r="O15" s="57">
        <v>25</v>
      </c>
      <c r="P15" s="57">
        <v>2</v>
      </c>
      <c r="Q15" s="57">
        <v>50</v>
      </c>
      <c r="R15" s="57"/>
      <c r="S15" s="57"/>
      <c r="T15" s="57">
        <v>5</v>
      </c>
      <c r="U15" s="57">
        <v>97</v>
      </c>
      <c r="V15" s="57">
        <v>1</v>
      </c>
      <c r="W15" s="57">
        <v>10</v>
      </c>
      <c r="X15" s="57"/>
      <c r="Y15" s="57"/>
      <c r="Z15" s="57"/>
      <c r="AA15" s="57">
        <v>1</v>
      </c>
      <c r="AB15" s="106">
        <v>10</v>
      </c>
      <c r="AC15" s="36"/>
      <c r="AD15" s="36"/>
      <c r="AE15" s="36"/>
      <c r="AF15" s="36"/>
      <c r="AG15" s="36"/>
      <c r="AH15" s="36"/>
      <c r="AI15" s="36"/>
    </row>
    <row r="16" spans="1:35" s="34" customFormat="1" ht="17.25" customHeight="1" x14ac:dyDescent="0.3">
      <c r="A16" s="76" t="s">
        <v>111</v>
      </c>
      <c r="B16" s="57">
        <v>10</v>
      </c>
      <c r="C16" s="57">
        <v>248</v>
      </c>
      <c r="D16" s="57">
        <v>1</v>
      </c>
      <c r="E16" s="57">
        <v>12</v>
      </c>
      <c r="F16" s="57">
        <v>2</v>
      </c>
      <c r="G16" s="57">
        <v>50</v>
      </c>
      <c r="H16" s="57">
        <v>10</v>
      </c>
      <c r="I16" s="57">
        <v>248</v>
      </c>
      <c r="J16" s="57">
        <v>2</v>
      </c>
      <c r="K16" s="57">
        <v>50</v>
      </c>
      <c r="L16" s="57">
        <v>3</v>
      </c>
      <c r="M16" s="57">
        <v>69</v>
      </c>
      <c r="N16" s="57">
        <v>2</v>
      </c>
      <c r="O16" s="57">
        <v>53</v>
      </c>
      <c r="P16" s="57">
        <v>3</v>
      </c>
      <c r="Q16" s="57">
        <v>76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106"/>
      <c r="AC16" s="36"/>
      <c r="AD16" s="36"/>
      <c r="AE16" s="36"/>
      <c r="AF16" s="36"/>
      <c r="AG16" s="36"/>
      <c r="AH16" s="36"/>
      <c r="AI16" s="36"/>
    </row>
    <row r="17" spans="1:35" s="34" customFormat="1" ht="17.25" customHeight="1" x14ac:dyDescent="0.3">
      <c r="A17" s="76" t="s">
        <v>112</v>
      </c>
      <c r="B17" s="57">
        <v>8</v>
      </c>
      <c r="C17" s="57">
        <v>180</v>
      </c>
      <c r="D17" s="57">
        <v>1</v>
      </c>
      <c r="E17" s="57">
        <v>12</v>
      </c>
      <c r="F17" s="57">
        <v>2</v>
      </c>
      <c r="G17" s="57">
        <v>40</v>
      </c>
      <c r="H17" s="57">
        <v>8</v>
      </c>
      <c r="I17" s="57">
        <v>180</v>
      </c>
      <c r="J17" s="57">
        <v>2</v>
      </c>
      <c r="K17" s="57">
        <v>40</v>
      </c>
      <c r="L17" s="57">
        <v>1</v>
      </c>
      <c r="M17" s="57">
        <v>25</v>
      </c>
      <c r="N17" s="57">
        <v>1</v>
      </c>
      <c r="O17" s="57">
        <v>25</v>
      </c>
      <c r="P17" s="57">
        <v>3</v>
      </c>
      <c r="Q17" s="57">
        <v>67</v>
      </c>
      <c r="R17" s="57">
        <v>1</v>
      </c>
      <c r="S17" s="57">
        <v>23</v>
      </c>
      <c r="T17" s="57"/>
      <c r="U17" s="57"/>
      <c r="V17" s="57"/>
      <c r="W17" s="57"/>
      <c r="X17" s="57"/>
      <c r="Y17" s="57"/>
      <c r="Z17" s="57"/>
      <c r="AA17" s="57"/>
      <c r="AB17" s="106"/>
      <c r="AC17" s="36"/>
      <c r="AD17" s="36"/>
      <c r="AE17" s="36"/>
      <c r="AF17" s="36"/>
      <c r="AG17" s="36"/>
      <c r="AH17" s="36"/>
      <c r="AI17" s="36"/>
    </row>
    <row r="18" spans="1:35" s="34" customFormat="1" ht="19.5" customHeight="1" x14ac:dyDescent="0.3">
      <c r="A18" s="76" t="s">
        <v>113</v>
      </c>
      <c r="B18" s="57">
        <v>10</v>
      </c>
      <c r="C18" s="57">
        <v>217</v>
      </c>
      <c r="D18" s="57">
        <v>1</v>
      </c>
      <c r="E18" s="57">
        <v>12</v>
      </c>
      <c r="F18" s="57">
        <v>2</v>
      </c>
      <c r="G18" s="57">
        <v>40</v>
      </c>
      <c r="H18" s="57">
        <v>10</v>
      </c>
      <c r="I18" s="57">
        <v>217</v>
      </c>
      <c r="J18" s="57">
        <v>2</v>
      </c>
      <c r="K18" s="57">
        <v>40</v>
      </c>
      <c r="L18" s="57">
        <v>2</v>
      </c>
      <c r="M18" s="57">
        <v>50</v>
      </c>
      <c r="N18" s="57">
        <v>2</v>
      </c>
      <c r="O18" s="57">
        <v>43</v>
      </c>
      <c r="P18" s="57">
        <v>3</v>
      </c>
      <c r="Q18" s="57">
        <v>66</v>
      </c>
      <c r="R18" s="57">
        <v>1</v>
      </c>
      <c r="S18" s="57">
        <v>18</v>
      </c>
      <c r="T18" s="57"/>
      <c r="U18" s="57"/>
      <c r="V18" s="57"/>
      <c r="W18" s="57"/>
      <c r="X18" s="57"/>
      <c r="Y18" s="57"/>
      <c r="Z18" s="57"/>
      <c r="AA18" s="57"/>
      <c r="AB18" s="106"/>
      <c r="AC18" s="36"/>
      <c r="AD18" s="36"/>
      <c r="AE18" s="36"/>
      <c r="AF18" s="36"/>
      <c r="AG18" s="36"/>
      <c r="AH18" s="36"/>
      <c r="AI18" s="36"/>
    </row>
    <row r="19" spans="1:35" s="34" customFormat="1" ht="17.25" customHeight="1" x14ac:dyDescent="0.3">
      <c r="A19" s="76" t="s">
        <v>114</v>
      </c>
      <c r="B19" s="57">
        <v>4</v>
      </c>
      <c r="C19" s="57">
        <v>121</v>
      </c>
      <c r="D19" s="57"/>
      <c r="E19" s="57"/>
      <c r="F19" s="57">
        <v>1</v>
      </c>
      <c r="G19" s="57">
        <v>26</v>
      </c>
      <c r="H19" s="57">
        <v>4</v>
      </c>
      <c r="I19" s="57">
        <v>121</v>
      </c>
      <c r="J19" s="57">
        <v>1</v>
      </c>
      <c r="K19" s="57">
        <v>26</v>
      </c>
      <c r="L19" s="57">
        <v>1</v>
      </c>
      <c r="M19" s="57">
        <v>30</v>
      </c>
      <c r="N19" s="57">
        <v>1</v>
      </c>
      <c r="O19" s="57">
        <v>30</v>
      </c>
      <c r="P19" s="57">
        <v>1</v>
      </c>
      <c r="Q19" s="57">
        <v>35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106"/>
      <c r="AC19" s="36"/>
      <c r="AD19" s="36"/>
      <c r="AE19" s="36"/>
      <c r="AF19" s="36"/>
      <c r="AG19" s="36"/>
      <c r="AH19" s="36"/>
      <c r="AI19" s="36"/>
    </row>
    <row r="20" spans="1:35" s="34" customFormat="1" ht="16.5" customHeight="1" x14ac:dyDescent="0.3">
      <c r="A20" s="76" t="s">
        <v>115</v>
      </c>
      <c r="B20" s="57">
        <v>6</v>
      </c>
      <c r="C20" s="57">
        <v>172</v>
      </c>
      <c r="D20" s="57">
        <v>1</v>
      </c>
      <c r="E20" s="57">
        <v>12</v>
      </c>
      <c r="F20" s="57">
        <v>1</v>
      </c>
      <c r="G20" s="57">
        <v>30</v>
      </c>
      <c r="H20" s="57">
        <v>6</v>
      </c>
      <c r="I20" s="57">
        <v>172</v>
      </c>
      <c r="J20" s="57">
        <v>1</v>
      </c>
      <c r="K20" s="57">
        <v>30</v>
      </c>
      <c r="L20" s="57">
        <v>2</v>
      </c>
      <c r="M20" s="57">
        <v>49</v>
      </c>
      <c r="N20" s="57">
        <v>2</v>
      </c>
      <c r="O20" s="57">
        <v>61</v>
      </c>
      <c r="P20" s="57">
        <v>1</v>
      </c>
      <c r="Q20" s="57">
        <v>32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106"/>
      <c r="AC20" s="36"/>
      <c r="AD20" s="36"/>
      <c r="AE20" s="36"/>
      <c r="AF20" s="36"/>
      <c r="AG20" s="36"/>
      <c r="AH20" s="36"/>
      <c r="AI20" s="36"/>
    </row>
    <row r="21" spans="1:35" s="34" customFormat="1" ht="17.25" customHeight="1" x14ac:dyDescent="0.3">
      <c r="A21" s="76" t="s">
        <v>116</v>
      </c>
      <c r="B21" s="57">
        <v>6</v>
      </c>
      <c r="C21" s="57">
        <v>163</v>
      </c>
      <c r="D21" s="57">
        <v>1</v>
      </c>
      <c r="E21" s="57">
        <v>12</v>
      </c>
      <c r="F21" s="57">
        <v>2</v>
      </c>
      <c r="G21" s="57">
        <v>50</v>
      </c>
      <c r="H21" s="57">
        <v>6</v>
      </c>
      <c r="I21" s="57">
        <v>163</v>
      </c>
      <c r="J21" s="57">
        <v>2</v>
      </c>
      <c r="K21" s="57">
        <v>50</v>
      </c>
      <c r="L21" s="57">
        <v>1</v>
      </c>
      <c r="M21" s="57">
        <v>27</v>
      </c>
      <c r="N21" s="57">
        <v>1</v>
      </c>
      <c r="O21" s="57">
        <v>27</v>
      </c>
      <c r="P21" s="57">
        <v>2</v>
      </c>
      <c r="Q21" s="57">
        <v>59</v>
      </c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106"/>
      <c r="AC21" s="36"/>
      <c r="AD21" s="36"/>
      <c r="AE21" s="36"/>
      <c r="AF21" s="36"/>
      <c r="AG21" s="36"/>
      <c r="AH21" s="36"/>
      <c r="AI21" s="36"/>
    </row>
    <row r="22" spans="1:35" s="34" customFormat="1" ht="16.5" customHeight="1" x14ac:dyDescent="0.3">
      <c r="A22" s="76" t="s">
        <v>117</v>
      </c>
      <c r="B22" s="57">
        <v>11</v>
      </c>
      <c r="C22" s="57">
        <v>280</v>
      </c>
      <c r="D22" s="57">
        <v>1</v>
      </c>
      <c r="E22" s="57">
        <v>12</v>
      </c>
      <c r="F22" s="57">
        <v>2</v>
      </c>
      <c r="G22" s="57">
        <v>50</v>
      </c>
      <c r="H22" s="57">
        <v>11</v>
      </c>
      <c r="I22" s="57">
        <v>280</v>
      </c>
      <c r="J22" s="57">
        <v>2</v>
      </c>
      <c r="K22" s="57">
        <v>50</v>
      </c>
      <c r="L22" s="57">
        <v>3</v>
      </c>
      <c r="M22" s="57">
        <v>78</v>
      </c>
      <c r="N22" s="57">
        <v>2</v>
      </c>
      <c r="O22" s="57">
        <v>52</v>
      </c>
      <c r="P22" s="57">
        <v>2</v>
      </c>
      <c r="Q22" s="57">
        <v>60</v>
      </c>
      <c r="R22" s="57">
        <v>2</v>
      </c>
      <c r="S22" s="57">
        <v>40</v>
      </c>
      <c r="T22" s="57"/>
      <c r="U22" s="57"/>
      <c r="V22" s="57"/>
      <c r="W22" s="57"/>
      <c r="X22" s="57"/>
      <c r="Y22" s="57"/>
      <c r="Z22" s="57"/>
      <c r="AA22" s="57"/>
      <c r="AB22" s="106"/>
      <c r="AC22" s="36"/>
      <c r="AD22" s="36"/>
      <c r="AE22" s="36"/>
      <c r="AF22" s="36"/>
      <c r="AG22" s="36"/>
      <c r="AH22" s="36"/>
      <c r="AI22" s="36"/>
    </row>
    <row r="23" spans="1:35" s="34" customFormat="1" ht="17.25" customHeight="1" x14ac:dyDescent="0.3">
      <c r="A23" s="76" t="s">
        <v>118</v>
      </c>
      <c r="B23" s="57">
        <v>10</v>
      </c>
      <c r="C23" s="57">
        <v>200</v>
      </c>
      <c r="D23" s="57">
        <v>1</v>
      </c>
      <c r="E23" s="57">
        <v>12</v>
      </c>
      <c r="F23" s="57">
        <v>2</v>
      </c>
      <c r="G23" s="57">
        <v>40</v>
      </c>
      <c r="H23" s="57">
        <v>10</v>
      </c>
      <c r="I23" s="57">
        <v>200</v>
      </c>
      <c r="J23" s="57">
        <v>2</v>
      </c>
      <c r="K23" s="57">
        <v>40</v>
      </c>
      <c r="L23" s="57">
        <v>2</v>
      </c>
      <c r="M23" s="57">
        <v>42</v>
      </c>
      <c r="N23" s="57">
        <v>2</v>
      </c>
      <c r="O23" s="57">
        <v>43</v>
      </c>
      <c r="P23" s="57">
        <v>2</v>
      </c>
      <c r="Q23" s="57">
        <v>45</v>
      </c>
      <c r="R23" s="57">
        <v>2</v>
      </c>
      <c r="S23" s="57">
        <v>30</v>
      </c>
      <c r="T23" s="57"/>
      <c r="U23" s="57"/>
      <c r="V23" s="57"/>
      <c r="W23" s="57"/>
      <c r="X23" s="57"/>
      <c r="Y23" s="57"/>
      <c r="Z23" s="57"/>
      <c r="AA23" s="57"/>
      <c r="AB23" s="106"/>
      <c r="AC23" s="36"/>
      <c r="AD23" s="36"/>
      <c r="AE23" s="36"/>
      <c r="AF23" s="36"/>
      <c r="AG23" s="36"/>
      <c r="AH23" s="36"/>
      <c r="AI23" s="36"/>
    </row>
    <row r="24" spans="1:35" s="34" customFormat="1" ht="17.25" customHeight="1" x14ac:dyDescent="0.3">
      <c r="A24" s="76" t="s">
        <v>119</v>
      </c>
      <c r="B24" s="57">
        <v>3</v>
      </c>
      <c r="C24" s="57">
        <v>65</v>
      </c>
      <c r="D24" s="57"/>
      <c r="E24" s="57"/>
      <c r="F24" s="57">
        <v>1</v>
      </c>
      <c r="G24" s="57">
        <v>20</v>
      </c>
      <c r="H24" s="57">
        <v>3</v>
      </c>
      <c r="I24" s="57">
        <v>65</v>
      </c>
      <c r="J24" s="57">
        <v>1</v>
      </c>
      <c r="K24" s="57">
        <v>20</v>
      </c>
      <c r="L24" s="57"/>
      <c r="M24" s="57"/>
      <c r="N24" s="57"/>
      <c r="O24" s="57"/>
      <c r="P24" s="57">
        <v>1</v>
      </c>
      <c r="Q24" s="57">
        <v>25</v>
      </c>
      <c r="R24" s="57">
        <v>1</v>
      </c>
      <c r="S24" s="57">
        <v>20</v>
      </c>
      <c r="T24" s="57"/>
      <c r="U24" s="57"/>
      <c r="V24" s="57"/>
      <c r="W24" s="57"/>
      <c r="X24" s="57"/>
      <c r="Y24" s="57"/>
      <c r="Z24" s="57"/>
      <c r="AA24" s="57"/>
      <c r="AB24" s="106"/>
      <c r="AC24" s="36"/>
      <c r="AD24" s="36"/>
      <c r="AE24" s="36"/>
      <c r="AF24" s="36"/>
      <c r="AG24" s="36"/>
      <c r="AH24" s="36"/>
      <c r="AI24" s="36"/>
    </row>
    <row r="25" spans="1:35" s="34" customFormat="1" ht="17.25" customHeight="1" x14ac:dyDescent="0.3">
      <c r="A25" s="76" t="s">
        <v>120</v>
      </c>
      <c r="B25" s="57">
        <v>11</v>
      </c>
      <c r="C25" s="57">
        <v>269</v>
      </c>
      <c r="D25" s="57">
        <v>1</v>
      </c>
      <c r="E25" s="57">
        <v>12</v>
      </c>
      <c r="F25" s="57">
        <v>2</v>
      </c>
      <c r="G25" s="57">
        <v>40</v>
      </c>
      <c r="H25" s="57">
        <v>11</v>
      </c>
      <c r="I25" s="57">
        <v>269</v>
      </c>
      <c r="J25" s="57">
        <v>2</v>
      </c>
      <c r="K25" s="57">
        <v>40</v>
      </c>
      <c r="L25" s="57">
        <v>3</v>
      </c>
      <c r="M25" s="57">
        <v>75</v>
      </c>
      <c r="N25" s="57">
        <v>3</v>
      </c>
      <c r="O25" s="57">
        <v>75</v>
      </c>
      <c r="P25" s="57">
        <v>3</v>
      </c>
      <c r="Q25" s="57">
        <v>78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106"/>
      <c r="AC25" s="36"/>
      <c r="AD25" s="36"/>
      <c r="AE25" s="36"/>
      <c r="AF25" s="36"/>
      <c r="AG25" s="36"/>
      <c r="AH25" s="36"/>
      <c r="AI25" s="36"/>
    </row>
    <row r="26" spans="1:35" s="34" customFormat="1" ht="57.75" customHeight="1" x14ac:dyDescent="0.3">
      <c r="A26" s="77" t="s">
        <v>125</v>
      </c>
      <c r="B26" s="57">
        <v>8</v>
      </c>
      <c r="C26" s="57">
        <v>191</v>
      </c>
      <c r="D26" s="57">
        <v>1</v>
      </c>
      <c r="E26" s="57">
        <v>12</v>
      </c>
      <c r="F26" s="57">
        <v>2</v>
      </c>
      <c r="G26" s="57">
        <v>40</v>
      </c>
      <c r="H26" s="57">
        <v>8</v>
      </c>
      <c r="I26" s="57">
        <v>191</v>
      </c>
      <c r="J26" s="57">
        <v>2</v>
      </c>
      <c r="K26" s="57">
        <v>40</v>
      </c>
      <c r="L26" s="57">
        <v>2</v>
      </c>
      <c r="M26" s="57">
        <v>41</v>
      </c>
      <c r="N26" s="57">
        <v>2</v>
      </c>
      <c r="O26" s="57">
        <v>50</v>
      </c>
      <c r="P26" s="57">
        <v>2</v>
      </c>
      <c r="Q26" s="57">
        <v>60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106"/>
      <c r="AC26" s="36"/>
      <c r="AD26" s="36"/>
      <c r="AE26" s="36"/>
      <c r="AF26" s="36"/>
      <c r="AG26" s="36"/>
      <c r="AH26" s="36"/>
      <c r="AI26" s="36"/>
    </row>
    <row r="27" spans="1:35" s="34" customFormat="1" ht="20.25" customHeight="1" x14ac:dyDescent="0.3">
      <c r="A27" s="76" t="s">
        <v>121</v>
      </c>
      <c r="B27" s="57">
        <v>11</v>
      </c>
      <c r="C27" s="57">
        <v>248</v>
      </c>
      <c r="D27" s="57">
        <v>1</v>
      </c>
      <c r="E27" s="57">
        <v>12</v>
      </c>
      <c r="F27" s="57">
        <v>3</v>
      </c>
      <c r="G27" s="57">
        <v>60</v>
      </c>
      <c r="H27" s="57">
        <v>11</v>
      </c>
      <c r="I27" s="57">
        <v>248</v>
      </c>
      <c r="J27" s="57">
        <v>3</v>
      </c>
      <c r="K27" s="57">
        <v>60</v>
      </c>
      <c r="L27" s="57">
        <v>2</v>
      </c>
      <c r="M27" s="57">
        <v>50</v>
      </c>
      <c r="N27" s="57">
        <v>3</v>
      </c>
      <c r="O27" s="57">
        <v>75</v>
      </c>
      <c r="P27" s="57">
        <v>2</v>
      </c>
      <c r="Q27" s="57">
        <v>50</v>
      </c>
      <c r="R27" s="57">
        <v>1</v>
      </c>
      <c r="S27" s="57">
        <v>13</v>
      </c>
      <c r="T27" s="57"/>
      <c r="U27" s="57"/>
      <c r="V27" s="57"/>
      <c r="W27" s="57"/>
      <c r="X27" s="57"/>
      <c r="Y27" s="57"/>
      <c r="Z27" s="57"/>
      <c r="AA27" s="57"/>
      <c r="AB27" s="106"/>
      <c r="AC27" s="36"/>
      <c r="AD27" s="36"/>
      <c r="AE27" s="36"/>
      <c r="AF27" s="36"/>
      <c r="AG27" s="36"/>
      <c r="AH27" s="36"/>
      <c r="AI27" s="36"/>
    </row>
    <row r="28" spans="1:35" s="34" customFormat="1" ht="19.5" customHeight="1" x14ac:dyDescent="0.3">
      <c r="A28" s="76" t="s">
        <v>86</v>
      </c>
      <c r="B28" s="57">
        <v>2</v>
      </c>
      <c r="C28" s="57">
        <v>50</v>
      </c>
      <c r="D28" s="57"/>
      <c r="E28" s="57"/>
      <c r="F28" s="57">
        <v>1</v>
      </c>
      <c r="G28" s="57">
        <v>26</v>
      </c>
      <c r="H28" s="57">
        <v>2</v>
      </c>
      <c r="I28" s="57">
        <v>50</v>
      </c>
      <c r="J28" s="57">
        <v>1</v>
      </c>
      <c r="K28" s="57">
        <v>26</v>
      </c>
      <c r="L28" s="57"/>
      <c r="M28" s="57"/>
      <c r="N28" s="57"/>
      <c r="O28" s="57"/>
      <c r="P28" s="57"/>
      <c r="Q28" s="57"/>
      <c r="R28" s="57">
        <v>1</v>
      </c>
      <c r="S28" s="57">
        <v>24</v>
      </c>
      <c r="T28" s="57"/>
      <c r="U28" s="57"/>
      <c r="V28" s="57"/>
      <c r="W28" s="57"/>
      <c r="X28" s="57"/>
      <c r="Y28" s="57"/>
      <c r="Z28" s="57"/>
      <c r="AA28" s="57"/>
      <c r="AB28" s="106"/>
      <c r="AC28" s="36"/>
      <c r="AD28" s="36"/>
      <c r="AE28" s="36"/>
      <c r="AF28" s="36"/>
      <c r="AG28" s="36"/>
      <c r="AH28" s="36"/>
      <c r="AI28" s="36"/>
    </row>
    <row r="29" spans="1:35" s="38" customFormat="1" ht="54" customHeight="1" x14ac:dyDescent="0.3">
      <c r="A29" s="77" t="s">
        <v>123</v>
      </c>
      <c r="B29" s="107">
        <v>2</v>
      </c>
      <c r="C29" s="107">
        <v>49</v>
      </c>
      <c r="D29" s="107"/>
      <c r="E29" s="107"/>
      <c r="F29" s="107">
        <v>1</v>
      </c>
      <c r="G29" s="107">
        <v>23</v>
      </c>
      <c r="H29" s="107">
        <v>2</v>
      </c>
      <c r="I29" s="107">
        <v>49</v>
      </c>
      <c r="J29" s="107">
        <v>1</v>
      </c>
      <c r="K29" s="107">
        <v>23</v>
      </c>
      <c r="L29" s="107"/>
      <c r="M29" s="107"/>
      <c r="N29" s="107"/>
      <c r="O29" s="107"/>
      <c r="P29" s="107">
        <v>1</v>
      </c>
      <c r="Q29" s="107">
        <v>26</v>
      </c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8"/>
      <c r="AC29" s="37"/>
      <c r="AD29" s="37"/>
      <c r="AE29" s="37"/>
      <c r="AF29" s="37"/>
      <c r="AG29" s="37"/>
      <c r="AH29" s="37"/>
      <c r="AI29" s="37"/>
    </row>
    <row r="30" spans="1:35" s="38" customFormat="1" ht="18" customHeight="1" x14ac:dyDescent="0.3">
      <c r="A30" s="77" t="s">
        <v>87</v>
      </c>
      <c r="B30" s="107">
        <v>4</v>
      </c>
      <c r="C30" s="107">
        <v>103</v>
      </c>
      <c r="D30" s="107"/>
      <c r="E30" s="107"/>
      <c r="F30" s="107">
        <v>1</v>
      </c>
      <c r="G30" s="107">
        <v>23</v>
      </c>
      <c r="H30" s="107">
        <v>4</v>
      </c>
      <c r="I30" s="107">
        <v>103</v>
      </c>
      <c r="J30" s="107">
        <v>1</v>
      </c>
      <c r="K30" s="107">
        <v>23</v>
      </c>
      <c r="L30" s="107">
        <v>1</v>
      </c>
      <c r="M30" s="107">
        <v>25</v>
      </c>
      <c r="N30" s="107">
        <v>1</v>
      </c>
      <c r="O30" s="107">
        <v>25</v>
      </c>
      <c r="P30" s="107">
        <v>1</v>
      </c>
      <c r="Q30" s="107">
        <v>30</v>
      </c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8"/>
      <c r="AC30" s="37"/>
      <c r="AD30" s="37"/>
      <c r="AE30" s="37"/>
      <c r="AF30" s="37"/>
      <c r="AG30" s="37"/>
      <c r="AH30" s="37"/>
      <c r="AI30" s="37"/>
    </row>
    <row r="31" spans="1:35" s="38" customFormat="1" ht="19.5" customHeight="1" x14ac:dyDescent="0.3">
      <c r="A31" s="77" t="s">
        <v>88</v>
      </c>
      <c r="B31" s="107">
        <v>1</v>
      </c>
      <c r="C31" s="107">
        <v>32</v>
      </c>
      <c r="D31" s="107"/>
      <c r="E31" s="107"/>
      <c r="F31" s="107"/>
      <c r="G31" s="107"/>
      <c r="H31" s="107">
        <v>1</v>
      </c>
      <c r="I31" s="107">
        <v>32</v>
      </c>
      <c r="J31" s="107"/>
      <c r="K31" s="107"/>
      <c r="L31" s="107"/>
      <c r="M31" s="107"/>
      <c r="N31" s="107"/>
      <c r="O31" s="107"/>
      <c r="P31" s="107"/>
      <c r="Q31" s="107"/>
      <c r="R31" s="107">
        <v>1</v>
      </c>
      <c r="S31" s="107">
        <v>32</v>
      </c>
      <c r="T31" s="107"/>
      <c r="U31" s="107"/>
      <c r="V31" s="107"/>
      <c r="W31" s="107"/>
      <c r="X31" s="107"/>
      <c r="Y31" s="107"/>
      <c r="Z31" s="107"/>
      <c r="AA31" s="107"/>
      <c r="AB31" s="108"/>
      <c r="AC31" s="37"/>
      <c r="AD31" s="37"/>
      <c r="AE31" s="37"/>
      <c r="AF31" s="37"/>
      <c r="AG31" s="37"/>
      <c r="AH31" s="37"/>
      <c r="AI31" s="37"/>
    </row>
    <row r="32" spans="1:35" s="34" customFormat="1" ht="19.5" customHeight="1" x14ac:dyDescent="0.3">
      <c r="A32" s="76" t="s">
        <v>89</v>
      </c>
      <c r="B32" s="57">
        <v>2</v>
      </c>
      <c r="C32" s="57">
        <v>41</v>
      </c>
      <c r="D32" s="57"/>
      <c r="E32" s="57"/>
      <c r="F32" s="57"/>
      <c r="G32" s="57"/>
      <c r="H32" s="57">
        <v>2</v>
      </c>
      <c r="I32" s="57">
        <v>41</v>
      </c>
      <c r="J32" s="57"/>
      <c r="K32" s="57"/>
      <c r="L32" s="57">
        <v>1</v>
      </c>
      <c r="M32" s="57">
        <v>16</v>
      </c>
      <c r="N32" s="57">
        <v>1</v>
      </c>
      <c r="O32" s="57">
        <v>25</v>
      </c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106"/>
      <c r="AC32" s="36"/>
      <c r="AD32" s="36"/>
      <c r="AE32" s="36"/>
      <c r="AF32" s="36"/>
      <c r="AG32" s="36"/>
      <c r="AH32" s="36"/>
      <c r="AI32" s="36"/>
    </row>
    <row r="33" spans="1:35" s="34" customFormat="1" ht="26.25" customHeight="1" thickBot="1" x14ac:dyDescent="0.25">
      <c r="A33" s="78" t="s">
        <v>90</v>
      </c>
      <c r="B33" s="79">
        <f>SUM(B15:B32)</f>
        <v>121</v>
      </c>
      <c r="C33" s="79">
        <f>SUM(C15:C32)</f>
        <v>2892</v>
      </c>
      <c r="D33" s="79">
        <f>SUM(D15:D30)</f>
        <v>16</v>
      </c>
      <c r="E33" s="79">
        <f>SUM(E15:E30)</f>
        <v>227</v>
      </c>
      <c r="F33" s="79">
        <v>26</v>
      </c>
      <c r="G33" s="79">
        <v>583</v>
      </c>
      <c r="H33" s="79">
        <f>SUM(H15:H32)</f>
        <v>120</v>
      </c>
      <c r="I33" s="79">
        <f>SUM(I15:I32)</f>
        <v>2882</v>
      </c>
      <c r="J33" s="79">
        <f>SUM(J15:J30)</f>
        <v>26</v>
      </c>
      <c r="K33" s="79">
        <f>SUM(K15:K30)</f>
        <v>583</v>
      </c>
      <c r="L33" s="79">
        <f t="shared" ref="L33:S33" si="0">SUM(L15:L32)</f>
        <v>26</v>
      </c>
      <c r="M33" s="79">
        <f t="shared" si="0"/>
        <v>633</v>
      </c>
      <c r="N33" s="79">
        <f t="shared" si="0"/>
        <v>24</v>
      </c>
      <c r="O33" s="79">
        <f t="shared" si="0"/>
        <v>609</v>
      </c>
      <c r="P33" s="79">
        <f t="shared" si="0"/>
        <v>29</v>
      </c>
      <c r="Q33" s="79">
        <f t="shared" si="0"/>
        <v>759</v>
      </c>
      <c r="R33" s="79">
        <f t="shared" si="0"/>
        <v>10</v>
      </c>
      <c r="S33" s="79">
        <f t="shared" si="0"/>
        <v>200</v>
      </c>
      <c r="T33" s="79">
        <f>SUM(T15:T27)</f>
        <v>5</v>
      </c>
      <c r="U33" s="79">
        <v>97</v>
      </c>
      <c r="V33" s="79">
        <f>SUM(V15:V27)</f>
        <v>1</v>
      </c>
      <c r="W33" s="79">
        <f t="shared" ref="W33:AB33" si="1">SUM(W15:W24)</f>
        <v>10</v>
      </c>
      <c r="X33" s="79">
        <f t="shared" si="1"/>
        <v>0</v>
      </c>
      <c r="Y33" s="79">
        <f t="shared" si="1"/>
        <v>0</v>
      </c>
      <c r="Z33" s="79">
        <f t="shared" si="1"/>
        <v>0</v>
      </c>
      <c r="AA33" s="79">
        <f t="shared" si="1"/>
        <v>1</v>
      </c>
      <c r="AB33" s="80">
        <f t="shared" si="1"/>
        <v>10</v>
      </c>
      <c r="AC33" s="36"/>
      <c r="AD33" s="36"/>
      <c r="AE33" s="36"/>
      <c r="AF33" s="36"/>
      <c r="AG33" s="36"/>
      <c r="AH33" s="36"/>
      <c r="AI33" s="36"/>
    </row>
    <row r="34" spans="1:35" s="34" customFormat="1" ht="26.25" customHeight="1" thickBo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36"/>
      <c r="AD34" s="36"/>
      <c r="AE34" s="36"/>
      <c r="AF34" s="36"/>
      <c r="AG34" s="36"/>
      <c r="AH34" s="36"/>
      <c r="AI34" s="36"/>
    </row>
    <row r="35" spans="1:35" s="34" customFormat="1" ht="21" customHeight="1" x14ac:dyDescent="0.3">
      <c r="A35" s="81" t="s">
        <v>131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3"/>
      <c r="AC35" s="36"/>
      <c r="AD35" s="36"/>
      <c r="AE35" s="36"/>
      <c r="AF35" s="36"/>
      <c r="AG35" s="36"/>
      <c r="AH35" s="36"/>
      <c r="AI35" s="36"/>
    </row>
    <row r="36" spans="1:35" s="34" customFormat="1" ht="19.5" customHeight="1" x14ac:dyDescent="0.3">
      <c r="A36" s="76" t="s">
        <v>112</v>
      </c>
      <c r="B36" s="57">
        <v>1</v>
      </c>
      <c r="C36" s="57">
        <v>1</v>
      </c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  <c r="O36" s="57"/>
      <c r="P36" s="57">
        <v>1</v>
      </c>
      <c r="Q36" s="57">
        <v>1</v>
      </c>
      <c r="R36" s="57"/>
      <c r="S36" s="57"/>
      <c r="T36" s="56"/>
      <c r="U36" s="56"/>
      <c r="V36" s="56"/>
      <c r="W36" s="56"/>
      <c r="X36" s="56"/>
      <c r="Y36" s="56"/>
      <c r="Z36" s="56"/>
      <c r="AA36" s="56"/>
      <c r="AB36" s="84"/>
      <c r="AC36" s="36"/>
      <c r="AD36" s="36"/>
      <c r="AE36" s="36"/>
      <c r="AF36" s="36"/>
      <c r="AG36" s="36"/>
      <c r="AH36" s="36"/>
      <c r="AI36" s="36"/>
    </row>
    <row r="37" spans="1:35" s="34" customFormat="1" ht="21" customHeight="1" x14ac:dyDescent="0.3">
      <c r="A37" s="76" t="s">
        <v>115</v>
      </c>
      <c r="B37" s="57">
        <v>2</v>
      </c>
      <c r="C37" s="57">
        <v>2</v>
      </c>
      <c r="D37" s="56"/>
      <c r="E37" s="56"/>
      <c r="F37" s="56"/>
      <c r="G37" s="56"/>
      <c r="H37" s="56"/>
      <c r="I37" s="56"/>
      <c r="J37" s="56"/>
      <c r="K37" s="56"/>
      <c r="L37" s="57">
        <v>1</v>
      </c>
      <c r="M37" s="57">
        <v>1</v>
      </c>
      <c r="N37" s="57">
        <v>1</v>
      </c>
      <c r="O37" s="57">
        <v>1</v>
      </c>
      <c r="P37" s="57"/>
      <c r="Q37" s="57"/>
      <c r="R37" s="57"/>
      <c r="S37" s="57"/>
      <c r="T37" s="56"/>
      <c r="U37" s="56"/>
      <c r="V37" s="56"/>
      <c r="W37" s="56"/>
      <c r="X37" s="56"/>
      <c r="Y37" s="56"/>
      <c r="Z37" s="56"/>
      <c r="AA37" s="56"/>
      <c r="AB37" s="84"/>
      <c r="AC37" s="36"/>
      <c r="AD37" s="36"/>
      <c r="AE37" s="36"/>
      <c r="AF37" s="36"/>
      <c r="AG37" s="36"/>
      <c r="AH37" s="36"/>
      <c r="AI37" s="36"/>
    </row>
    <row r="38" spans="1:35" s="34" customFormat="1" ht="21" customHeight="1" thickBot="1" x14ac:dyDescent="0.35">
      <c r="A38" s="85" t="s">
        <v>121</v>
      </c>
      <c r="B38" s="86">
        <v>1</v>
      </c>
      <c r="C38" s="86">
        <v>1</v>
      </c>
      <c r="D38" s="79"/>
      <c r="E38" s="79"/>
      <c r="F38" s="79"/>
      <c r="G38" s="79"/>
      <c r="H38" s="79"/>
      <c r="I38" s="79"/>
      <c r="J38" s="79"/>
      <c r="K38" s="79"/>
      <c r="L38" s="86"/>
      <c r="M38" s="86"/>
      <c r="N38" s="86"/>
      <c r="O38" s="86"/>
      <c r="P38" s="86"/>
      <c r="Q38" s="86"/>
      <c r="R38" s="86">
        <v>1</v>
      </c>
      <c r="S38" s="86">
        <v>1</v>
      </c>
      <c r="T38" s="79"/>
      <c r="U38" s="79"/>
      <c r="V38" s="79"/>
      <c r="W38" s="79"/>
      <c r="X38" s="79"/>
      <c r="Y38" s="79"/>
      <c r="Z38" s="79"/>
      <c r="AA38" s="79"/>
      <c r="AB38" s="80"/>
      <c r="AC38" s="36"/>
      <c r="AD38" s="36"/>
      <c r="AE38" s="36"/>
      <c r="AF38" s="36"/>
      <c r="AG38" s="36"/>
      <c r="AH38" s="36"/>
      <c r="AI38" s="36"/>
    </row>
    <row r="39" spans="1:35" s="34" customFormat="1" ht="18.75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  <c r="AD39" s="36"/>
      <c r="AE39" s="36"/>
      <c r="AF39" s="36"/>
      <c r="AG39" s="36"/>
      <c r="AH39" s="36"/>
      <c r="AI39" s="36"/>
    </row>
    <row r="40" spans="1:35" s="34" customFormat="1" ht="18.75" x14ac:dyDescent="0.3">
      <c r="A40" s="35" t="s">
        <v>91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6"/>
      <c r="AD40" s="36"/>
      <c r="AE40" s="36"/>
      <c r="AF40" s="36"/>
      <c r="AG40" s="36"/>
      <c r="AH40" s="36"/>
      <c r="AI40" s="36"/>
    </row>
    <row r="41" spans="1:35" s="34" customFormat="1" ht="18.75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6"/>
      <c r="AD41" s="36"/>
      <c r="AE41" s="36"/>
      <c r="AF41" s="36"/>
      <c r="AG41" s="36"/>
      <c r="AH41" s="36"/>
      <c r="AI41" s="36"/>
    </row>
    <row r="42" spans="1:35" ht="18.75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9"/>
      <c r="AD42" s="39"/>
      <c r="AE42" s="39"/>
      <c r="AF42" s="39"/>
      <c r="AG42" s="39"/>
      <c r="AH42" s="39"/>
      <c r="AI42" s="39"/>
    </row>
    <row r="43" spans="1:35" ht="22.5" x14ac:dyDescent="0.3">
      <c r="A43" s="128" t="s">
        <v>92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39"/>
      <c r="AD43" s="39"/>
      <c r="AE43" s="39"/>
      <c r="AF43" s="39"/>
      <c r="AG43" s="39"/>
      <c r="AH43" s="39"/>
      <c r="AI43" s="39"/>
    </row>
    <row r="44" spans="1:35" ht="15.75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ht="15.75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 ht="15.75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 ht="15.75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ht="15.75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5.75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15.75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5.75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5.75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ht="15.7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</sheetData>
  <mergeCells count="23">
    <mergeCell ref="B7:AB7"/>
    <mergeCell ref="B8:AB8"/>
    <mergeCell ref="D13:E13"/>
    <mergeCell ref="F13:G13"/>
    <mergeCell ref="H13:H14"/>
    <mergeCell ref="I13:I14"/>
    <mergeCell ref="J13:K13"/>
    <mergeCell ref="X13:Y13"/>
    <mergeCell ref="V13:V14"/>
    <mergeCell ref="B13:B14"/>
    <mergeCell ref="B11:G12"/>
    <mergeCell ref="Z13:AB13"/>
    <mergeCell ref="W13:W14"/>
    <mergeCell ref="P13:Q13"/>
    <mergeCell ref="R13:S13"/>
    <mergeCell ref="T13:U13"/>
    <mergeCell ref="A43:AB43"/>
    <mergeCell ref="A11:A14"/>
    <mergeCell ref="L13:M13"/>
    <mergeCell ref="N13:O13"/>
    <mergeCell ref="H11:AB11"/>
    <mergeCell ref="H12:U12"/>
    <mergeCell ref="V12:AB12"/>
  </mergeCells>
  <phoneticPr fontId="0" type="noConversion"/>
  <pageMargins left="0.7" right="0.7" top="0.75" bottom="0.75" header="0.3" footer="0.3"/>
  <pageSetup paperSize="9" scale="4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zoomScale="90" zoomScaleNormal="90" workbookViewId="0">
      <selection activeCell="L5" sqref="L5"/>
    </sheetView>
  </sheetViews>
  <sheetFormatPr defaultRowHeight="15" x14ac:dyDescent="0.25"/>
  <cols>
    <col min="1" max="1" width="10.85546875" style="46" customWidth="1"/>
    <col min="2" max="2" width="41.7109375" style="46" customWidth="1"/>
    <col min="3" max="3" width="10.28515625" style="46" customWidth="1"/>
    <col min="4" max="4" width="9.7109375" style="46" customWidth="1"/>
    <col min="5" max="5" width="9.140625" style="46"/>
    <col min="6" max="6" width="10.85546875" style="46" customWidth="1"/>
    <col min="7" max="7" width="11.5703125" style="46" customWidth="1"/>
    <col min="8" max="8" width="10.85546875" style="46" customWidth="1"/>
    <col min="9" max="11" width="9.140625" style="46"/>
    <col min="12" max="12" width="10.7109375" style="46" customWidth="1"/>
    <col min="13" max="13" width="9.7109375" style="46" customWidth="1"/>
    <col min="14" max="14" width="9.28515625" style="46" customWidth="1"/>
    <col min="15" max="15" width="14.85546875" style="46" customWidth="1"/>
    <col min="16" max="16" width="14.5703125" style="46" customWidth="1"/>
    <col min="17" max="16384" width="9.140625" style="46"/>
  </cols>
  <sheetData>
    <row r="1" spans="1:28" s="43" customFormat="1" x14ac:dyDescent="0.25"/>
    <row r="2" spans="1:28" s="45" customFormat="1" ht="26.25" x14ac:dyDescent="0.4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8" s="45" customFormat="1" ht="26.25" x14ac:dyDescent="0.4">
      <c r="A3" s="44"/>
      <c r="B3" s="44"/>
      <c r="C3" s="44"/>
      <c r="G3" s="44"/>
      <c r="H3" s="44"/>
      <c r="I3" s="44"/>
      <c r="J3" s="44"/>
      <c r="K3" s="44"/>
      <c r="L3" s="8" t="s">
        <v>72</v>
      </c>
      <c r="M3" s="8"/>
      <c r="N3" s="8"/>
      <c r="O3" s="44"/>
      <c r="P3" s="44"/>
      <c r="R3" s="44"/>
      <c r="S3" s="44"/>
      <c r="T3" s="44"/>
      <c r="U3" s="44"/>
      <c r="V3" s="44"/>
      <c r="W3" s="44"/>
      <c r="X3" s="44"/>
    </row>
    <row r="4" spans="1:28" s="45" customFormat="1" ht="16.5" customHeight="1" x14ac:dyDescent="0.4">
      <c r="A4" s="44"/>
      <c r="B4" s="44"/>
      <c r="C4" s="44"/>
      <c r="G4" s="44"/>
      <c r="H4" s="44"/>
      <c r="I4" s="44"/>
      <c r="J4" s="44"/>
      <c r="K4" s="44"/>
      <c r="L4" s="8" t="s">
        <v>65</v>
      </c>
      <c r="M4" s="8"/>
      <c r="N4" s="8"/>
      <c r="O4" s="44"/>
      <c r="P4" s="44"/>
      <c r="R4" s="44"/>
      <c r="S4" s="44"/>
      <c r="T4" s="44"/>
      <c r="U4" s="44"/>
      <c r="V4" s="44"/>
      <c r="W4" s="44"/>
      <c r="X4" s="44"/>
    </row>
    <row r="5" spans="1:28" s="45" customFormat="1" ht="15.75" customHeight="1" x14ac:dyDescent="0.4">
      <c r="A5" s="42"/>
      <c r="B5" s="44"/>
      <c r="C5" s="44"/>
      <c r="G5" s="44"/>
      <c r="H5" s="44"/>
      <c r="I5" s="44"/>
      <c r="J5" s="44"/>
      <c r="K5" s="44"/>
      <c r="L5" s="8" t="s">
        <v>156</v>
      </c>
      <c r="M5" s="8"/>
      <c r="N5" s="8"/>
      <c r="O5" s="44"/>
      <c r="P5" s="44"/>
      <c r="R5" s="44"/>
      <c r="S5" s="44"/>
      <c r="T5" s="44"/>
      <c r="U5" s="44"/>
      <c r="V5" s="44"/>
      <c r="W5" s="44"/>
      <c r="X5" s="44"/>
    </row>
    <row r="6" spans="1:28" s="45" customFormat="1" ht="23.25" customHeight="1" x14ac:dyDescent="0.4">
      <c r="A6" s="42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12"/>
      <c r="R6" s="44"/>
      <c r="S6" s="44"/>
      <c r="T6" s="44"/>
      <c r="U6" s="44"/>
      <c r="V6" s="44"/>
      <c r="W6" s="44"/>
      <c r="X6" s="44"/>
    </row>
    <row r="7" spans="1:28" ht="20.25" customHeight="1" x14ac:dyDescent="0.3">
      <c r="A7" s="59"/>
      <c r="B7" s="59"/>
      <c r="C7" s="112" t="s">
        <v>155</v>
      </c>
      <c r="D7" s="112"/>
      <c r="E7" s="112"/>
      <c r="F7" s="112"/>
      <c r="G7" s="112"/>
      <c r="H7" s="112"/>
      <c r="I7" s="112"/>
      <c r="J7" s="112"/>
      <c r="K7" s="112"/>
      <c r="L7" s="59"/>
      <c r="M7" s="59"/>
      <c r="N7" s="59"/>
      <c r="O7" s="59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21" customHeight="1" x14ac:dyDescent="0.3">
      <c r="A8" s="60"/>
      <c r="B8" s="59"/>
      <c r="C8" s="112"/>
      <c r="D8" s="112"/>
      <c r="E8" s="112"/>
      <c r="F8" s="112"/>
      <c r="G8" s="112"/>
      <c r="H8" s="112"/>
      <c r="I8" s="112"/>
      <c r="J8" s="112"/>
      <c r="K8" s="112"/>
      <c r="L8" s="59"/>
      <c r="M8" s="59"/>
      <c r="N8" s="59"/>
      <c r="O8" s="59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21" customHeight="1" x14ac:dyDescent="0.3">
      <c r="B9" s="19"/>
      <c r="C9" s="112"/>
      <c r="D9" s="112"/>
      <c r="E9" s="112"/>
      <c r="F9" s="112"/>
      <c r="G9" s="112"/>
      <c r="H9" s="112"/>
      <c r="I9" s="112"/>
      <c r="J9" s="112"/>
      <c r="K9" s="112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4"/>
      <c r="Z9" s="24"/>
      <c r="AA9" s="24"/>
      <c r="AB9" s="24"/>
    </row>
    <row r="10" spans="1:28" ht="21" customHeight="1" thickBot="1" x14ac:dyDescent="0.3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4"/>
      <c r="Z10" s="24"/>
      <c r="AA10" s="24"/>
      <c r="AB10" s="24"/>
    </row>
    <row r="11" spans="1:28" ht="43.5" customHeight="1" x14ac:dyDescent="0.3">
      <c r="A11" s="147" t="s">
        <v>93</v>
      </c>
      <c r="B11" s="150" t="s">
        <v>94</v>
      </c>
      <c r="C11" s="144" t="s">
        <v>132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  <c r="O11" s="143" t="s">
        <v>139</v>
      </c>
      <c r="P11" s="137" t="s">
        <v>95</v>
      </c>
      <c r="Q11" s="24"/>
      <c r="R11" s="24"/>
      <c r="S11" s="24"/>
      <c r="T11" s="19"/>
      <c r="U11" s="19"/>
      <c r="V11" s="19"/>
      <c r="W11" s="19"/>
      <c r="X11" s="19"/>
      <c r="Y11" s="24"/>
      <c r="Z11" s="24"/>
      <c r="AA11" s="24"/>
      <c r="AB11" s="24"/>
    </row>
    <row r="12" spans="1:28" ht="43.5" customHeight="1" x14ac:dyDescent="0.3">
      <c r="A12" s="148"/>
      <c r="B12" s="151"/>
      <c r="C12" s="142" t="s">
        <v>133</v>
      </c>
      <c r="D12" s="142"/>
      <c r="E12" s="142" t="s">
        <v>134</v>
      </c>
      <c r="F12" s="142"/>
      <c r="G12" s="142" t="s">
        <v>135</v>
      </c>
      <c r="H12" s="142"/>
      <c r="I12" s="142" t="s">
        <v>136</v>
      </c>
      <c r="J12" s="142"/>
      <c r="K12" s="140" t="s">
        <v>140</v>
      </c>
      <c r="L12" s="141"/>
      <c r="M12" s="140" t="s">
        <v>141</v>
      </c>
      <c r="N12" s="141"/>
      <c r="O12" s="142"/>
      <c r="P12" s="138"/>
      <c r="Q12" s="24"/>
      <c r="R12" s="24"/>
      <c r="S12" s="24"/>
      <c r="T12" s="19"/>
      <c r="U12" s="19"/>
      <c r="V12" s="19"/>
      <c r="W12" s="19"/>
      <c r="X12" s="19"/>
      <c r="Y12" s="24"/>
      <c r="Z12" s="24"/>
      <c r="AA12" s="24"/>
      <c r="AB12" s="24"/>
    </row>
    <row r="13" spans="1:28" ht="33" customHeight="1" x14ac:dyDescent="0.3">
      <c r="A13" s="149"/>
      <c r="B13" s="152"/>
      <c r="C13" s="61" t="s">
        <v>137</v>
      </c>
      <c r="D13" s="61" t="s">
        <v>138</v>
      </c>
      <c r="E13" s="61" t="s">
        <v>137</v>
      </c>
      <c r="F13" s="61" t="s">
        <v>138</v>
      </c>
      <c r="G13" s="61" t="s">
        <v>137</v>
      </c>
      <c r="H13" s="61" t="s">
        <v>138</v>
      </c>
      <c r="I13" s="61" t="s">
        <v>137</v>
      </c>
      <c r="J13" s="61" t="s">
        <v>138</v>
      </c>
      <c r="K13" s="61" t="s">
        <v>137</v>
      </c>
      <c r="L13" s="61" t="s">
        <v>138</v>
      </c>
      <c r="M13" s="61" t="s">
        <v>137</v>
      </c>
      <c r="N13" s="61" t="s">
        <v>138</v>
      </c>
      <c r="O13" s="142"/>
      <c r="P13" s="139"/>
      <c r="Q13" s="24"/>
      <c r="R13" s="24"/>
      <c r="S13" s="24"/>
      <c r="T13" s="19"/>
      <c r="U13" s="19"/>
      <c r="V13" s="19"/>
      <c r="W13" s="19"/>
      <c r="X13" s="19"/>
      <c r="Y13" s="24"/>
      <c r="Z13" s="24"/>
      <c r="AA13" s="24"/>
      <c r="AB13" s="24"/>
    </row>
    <row r="14" spans="1:28" ht="32.25" customHeight="1" x14ac:dyDescent="0.25">
      <c r="A14" s="47">
        <v>1</v>
      </c>
      <c r="B14" s="53" t="s">
        <v>126</v>
      </c>
      <c r="C14" s="62">
        <v>53</v>
      </c>
      <c r="D14" s="62">
        <v>626</v>
      </c>
      <c r="E14" s="62">
        <v>4</v>
      </c>
      <c r="F14" s="62">
        <v>40</v>
      </c>
      <c r="G14" s="62"/>
      <c r="H14" s="62"/>
      <c r="I14" s="62">
        <v>8</v>
      </c>
      <c r="J14" s="62">
        <v>80</v>
      </c>
      <c r="K14" s="62"/>
      <c r="L14" s="62"/>
      <c r="M14" s="62">
        <v>2</v>
      </c>
      <c r="N14" s="62">
        <v>20</v>
      </c>
      <c r="O14" s="91">
        <v>67</v>
      </c>
      <c r="P14" s="92">
        <v>766</v>
      </c>
    </row>
    <row r="15" spans="1:28" ht="27.75" customHeight="1" x14ac:dyDescent="0.25">
      <c r="A15" s="47">
        <v>2</v>
      </c>
      <c r="B15" s="53" t="s">
        <v>127</v>
      </c>
      <c r="C15" s="62"/>
      <c r="D15" s="62"/>
      <c r="E15" s="62">
        <v>9</v>
      </c>
      <c r="F15" s="62">
        <v>108</v>
      </c>
      <c r="G15" s="62"/>
      <c r="H15" s="62"/>
      <c r="I15" s="62"/>
      <c r="J15" s="62"/>
      <c r="K15" s="62">
        <v>20</v>
      </c>
      <c r="L15" s="62">
        <v>240</v>
      </c>
      <c r="M15" s="62"/>
      <c r="N15" s="62"/>
      <c r="O15" s="91">
        <v>29</v>
      </c>
      <c r="P15" s="92">
        <v>348</v>
      </c>
    </row>
    <row r="16" spans="1:28" ht="30.75" customHeight="1" x14ac:dyDescent="0.25">
      <c r="A16" s="47">
        <v>3</v>
      </c>
      <c r="B16" s="53" t="s">
        <v>128</v>
      </c>
      <c r="C16" s="62">
        <v>5</v>
      </c>
      <c r="D16" s="62">
        <v>60</v>
      </c>
      <c r="E16" s="62"/>
      <c r="F16" s="62"/>
      <c r="G16" s="62">
        <v>15</v>
      </c>
      <c r="H16" s="62">
        <v>180</v>
      </c>
      <c r="I16" s="62">
        <v>11</v>
      </c>
      <c r="J16" s="62">
        <v>132</v>
      </c>
      <c r="K16" s="62"/>
      <c r="L16" s="62"/>
      <c r="M16" s="62"/>
      <c r="N16" s="62"/>
      <c r="O16" s="91">
        <v>31</v>
      </c>
      <c r="P16" s="92">
        <v>372</v>
      </c>
    </row>
    <row r="17" spans="1:16" ht="24.75" customHeight="1" x14ac:dyDescent="0.25">
      <c r="A17" s="47">
        <v>4</v>
      </c>
      <c r="B17" s="3" t="s">
        <v>129</v>
      </c>
      <c r="C17" s="62">
        <v>11</v>
      </c>
      <c r="D17" s="62">
        <v>150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91">
        <v>11</v>
      </c>
      <c r="P17" s="92">
        <v>150</v>
      </c>
    </row>
    <row r="18" spans="1:16" ht="24.75" customHeight="1" thickBot="1" x14ac:dyDescent="0.3">
      <c r="A18" s="49"/>
      <c r="B18" s="6" t="s">
        <v>96</v>
      </c>
      <c r="C18" s="109">
        <f t="shared" ref="C18:L18" si="0">SUM(C14:C17)</f>
        <v>69</v>
      </c>
      <c r="D18" s="109">
        <f t="shared" si="0"/>
        <v>836</v>
      </c>
      <c r="E18" s="109">
        <f t="shared" si="0"/>
        <v>13</v>
      </c>
      <c r="F18" s="109">
        <f t="shared" si="0"/>
        <v>148</v>
      </c>
      <c r="G18" s="109">
        <f t="shared" si="0"/>
        <v>15</v>
      </c>
      <c r="H18" s="109">
        <f t="shared" si="0"/>
        <v>180</v>
      </c>
      <c r="I18" s="109">
        <f t="shared" si="0"/>
        <v>19</v>
      </c>
      <c r="J18" s="109">
        <f t="shared" si="0"/>
        <v>212</v>
      </c>
      <c r="K18" s="109">
        <f t="shared" si="0"/>
        <v>20</v>
      </c>
      <c r="L18" s="109">
        <f t="shared" si="0"/>
        <v>240</v>
      </c>
      <c r="M18" s="109">
        <f>SUM(M14:M17)</f>
        <v>2</v>
      </c>
      <c r="N18" s="109">
        <f>SUM(N14:N17)</f>
        <v>20</v>
      </c>
      <c r="O18" s="109">
        <v>138</v>
      </c>
      <c r="P18" s="110">
        <v>1636</v>
      </c>
    </row>
    <row r="24" spans="1:16" ht="18.75" x14ac:dyDescent="0.3">
      <c r="A24" s="48" t="s">
        <v>66</v>
      </c>
      <c r="D24" s="48"/>
      <c r="L24" s="48" t="s">
        <v>67</v>
      </c>
      <c r="M24" s="48"/>
      <c r="N24" s="48"/>
    </row>
  </sheetData>
  <mergeCells count="12">
    <mergeCell ref="C7:K9"/>
    <mergeCell ref="A11:A13"/>
    <mergeCell ref="B11:B13"/>
    <mergeCell ref="C12:D12"/>
    <mergeCell ref="E12:F12"/>
    <mergeCell ref="P11:P13"/>
    <mergeCell ref="K12:L12"/>
    <mergeCell ref="I12:J12"/>
    <mergeCell ref="G12:H12"/>
    <mergeCell ref="O11:O13"/>
    <mergeCell ref="C11:N11"/>
    <mergeCell ref="M12:N12"/>
  </mergeCells>
  <phoneticPr fontId="0" type="noConversion"/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5-9</vt:lpstr>
      <vt:lpstr>10-12</vt:lpstr>
      <vt:lpstr>Садки</vt:lpstr>
      <vt:lpstr>Позашкілля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2019-04-23T09:03:26Z</cp:lastPrinted>
  <dcterms:created xsi:type="dcterms:W3CDTF">2006-09-16T00:00:00Z</dcterms:created>
  <dcterms:modified xsi:type="dcterms:W3CDTF">2019-05-29T08:46:35Z</dcterms:modified>
</cp:coreProperties>
</file>